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10632" activeTab="5"/>
  </bookViews>
  <sheets>
    <sheet name="основной" sheetId="1" r:id="rId1"/>
    <sheet name="подводящий" sheetId="2" r:id="rId2"/>
    <sheet name="ю25" sheetId="3" state="hidden" r:id="rId3"/>
    <sheet name="юниоры U25" sheetId="6" r:id="rId4"/>
    <sheet name="юниоры" sheetId="4" r:id="rId5"/>
    <sheet name="юноши" sheetId="5" r:id="rId6"/>
  </sheets>
  <definedNames>
    <definedName name="_xlnm._FilterDatabase" localSheetId="4" hidden="1">юниоры!$E$1:$E$66</definedName>
    <definedName name="_xlnm._FilterDatabase" localSheetId="3" hidden="1">'юниоры U25'!$E$1:$E$24</definedName>
    <definedName name="_xlnm.Print_Area" localSheetId="0">основной!$A$1:$BK$23</definedName>
    <definedName name="_xlnm.Print_Area" localSheetId="1">подводящий!$A$1:$BC$35</definedName>
    <definedName name="_xlnm.Print_Area" localSheetId="4">юниоры!$A$1:$BA$52</definedName>
    <definedName name="_xlnm.Print_Area" localSheetId="3">'юниоры U25'!$A$1:$K$11</definedName>
    <definedName name="_xlnm.Print_Area" localSheetId="5">юноши!$A$1:$AR$53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2" l="1"/>
  <c r="G7" i="2"/>
  <c r="G6" i="2"/>
  <c r="G5" i="2"/>
  <c r="F11" i="5"/>
  <c r="F10" i="5"/>
  <c r="F8" i="5"/>
  <c r="F6" i="5"/>
  <c r="G5" i="4"/>
  <c r="G21" i="4"/>
  <c r="G11" i="1"/>
  <c r="G6" i="1"/>
  <c r="G9" i="1"/>
  <c r="G7" i="1"/>
  <c r="G5" i="1"/>
  <c r="G14" i="1" l="1"/>
  <c r="G13" i="1"/>
  <c r="G10" i="1"/>
  <c r="G8" i="1"/>
  <c r="G17" i="2"/>
  <c r="G11" i="2"/>
  <c r="G6" i="6"/>
  <c r="G18" i="4"/>
  <c r="G14" i="4"/>
  <c r="G12" i="4"/>
  <c r="G11" i="4"/>
  <c r="G10" i="4"/>
  <c r="G9" i="4"/>
  <c r="G8" i="4"/>
  <c r="G7" i="4"/>
  <c r="G6" i="4"/>
  <c r="F29" i="5" l="1"/>
  <c r="F36" i="5"/>
  <c r="F23" i="5"/>
  <c r="F30" i="5"/>
  <c r="F21" i="5"/>
  <c r="F19" i="5"/>
  <c r="F22" i="5"/>
  <c r="F14" i="5"/>
  <c r="F17" i="5"/>
  <c r="F12" i="5"/>
  <c r="F13" i="5"/>
  <c r="F7" i="5"/>
  <c r="F5" i="5"/>
  <c r="G36" i="4"/>
  <c r="G8" i="6"/>
  <c r="G15" i="1" l="1"/>
  <c r="G7" i="6"/>
  <c r="G30" i="4"/>
  <c r="G42" i="4"/>
  <c r="G27" i="4"/>
  <c r="G33" i="4"/>
  <c r="G24" i="4"/>
  <c r="G22" i="4"/>
  <c r="G20" i="4"/>
  <c r="G16" i="4"/>
  <c r="G13" i="4"/>
  <c r="G25" i="2" l="1"/>
  <c r="G23" i="2"/>
  <c r="G20" i="2"/>
  <c r="G14" i="2"/>
  <c r="G12" i="2"/>
  <c r="G13" i="2"/>
  <c r="G10" i="2"/>
  <c r="G9" i="2"/>
  <c r="G31" i="2"/>
  <c r="G34" i="2"/>
  <c r="G38" i="4" l="1"/>
  <c r="G48" i="4"/>
  <c r="G37" i="4"/>
  <c r="G23" i="4"/>
  <c r="G31" i="4"/>
  <c r="G35" i="4"/>
  <c r="G40" i="4"/>
  <c r="G39" i="4"/>
  <c r="G34" i="4"/>
  <c r="G17" i="4"/>
  <c r="G9" i="6"/>
  <c r="G16" i="1"/>
  <c r="G22" i="2" l="1"/>
  <c r="G8" i="2"/>
  <c r="F9" i="5"/>
  <c r="G17" i="1" l="1"/>
  <c r="G16" i="2" l="1"/>
  <c r="G27" i="2" l="1"/>
  <c r="G28" i="2"/>
  <c r="G32" i="2"/>
  <c r="G30" i="2"/>
  <c r="G33" i="2"/>
  <c r="G21" i="2"/>
  <c r="G29" i="2"/>
  <c r="G32" i="4" l="1"/>
  <c r="G29" i="4"/>
  <c r="G50" i="4"/>
  <c r="G49" i="4"/>
  <c r="G47" i="4"/>
  <c r="G45" i="4"/>
  <c r="G26" i="4" l="1"/>
  <c r="G19" i="2"/>
  <c r="F33" i="5" l="1"/>
  <c r="F37" i="5"/>
  <c r="F20" i="5"/>
  <c r="F15" i="5"/>
  <c r="F18" i="5"/>
  <c r="F16" i="5"/>
  <c r="F51" i="5" l="1"/>
  <c r="F39" i="5"/>
  <c r="F41" i="5"/>
  <c r="F38" i="5"/>
  <c r="F45" i="5"/>
  <c r="F35" i="5"/>
  <c r="F32" i="5"/>
  <c r="F31" i="5"/>
  <c r="F24" i="5"/>
  <c r="G22" i="1" l="1"/>
  <c r="G21" i="1"/>
  <c r="F50" i="5"/>
  <c r="F44" i="5"/>
  <c r="F52" i="5"/>
  <c r="F47" i="5"/>
  <c r="F34" i="5"/>
  <c r="F28" i="5"/>
  <c r="G41" i="4" l="1"/>
  <c r="G43" i="4"/>
  <c r="G15" i="4"/>
  <c r="G5" i="6" l="1"/>
  <c r="G24" i="2" l="1"/>
  <c r="G20" i="1"/>
  <c r="G25" i="4"/>
  <c r="G19" i="4"/>
  <c r="F25" i="5" l="1"/>
  <c r="G28" i="4" l="1"/>
  <c r="F26" i="5"/>
  <c r="G51" i="4" l="1"/>
  <c r="F43" i="5"/>
  <c r="F42" i="5"/>
  <c r="F40" i="5"/>
  <c r="F27" i="5"/>
  <c r="G18" i="1" l="1"/>
  <c r="G26" i="2" l="1"/>
  <c r="G44" i="4"/>
  <c r="G46" i="4"/>
  <c r="F49" i="5"/>
  <c r="F48" i="5"/>
  <c r="F46" i="5"/>
  <c r="A21" i="4" l="1"/>
  <c r="A36" i="4"/>
  <c r="A39" i="4"/>
  <c r="A30" i="4"/>
  <c r="A37" i="4"/>
  <c r="A22" i="4"/>
  <c r="A31" i="4"/>
  <c r="A27" i="4"/>
  <c r="A24" i="4"/>
  <c r="A18" i="4"/>
  <c r="A42" i="4"/>
  <c r="A40" i="4"/>
  <c r="A34" i="4"/>
  <c r="A33" i="4"/>
  <c r="A35" i="4"/>
  <c r="A30" i="5"/>
  <c r="A49" i="4"/>
  <c r="A23" i="4"/>
  <c r="A11" i="4"/>
  <c r="A6" i="4"/>
  <c r="A20" i="4"/>
  <c r="A45" i="4"/>
  <c r="A12" i="4"/>
  <c r="A47" i="4"/>
  <c r="A50" i="4"/>
  <c r="A26" i="4"/>
  <c r="A38" i="5"/>
  <c r="A52" i="5"/>
  <c r="A47" i="5"/>
  <c r="A41" i="5"/>
  <c r="A51" i="5"/>
  <c r="A23" i="5"/>
  <c r="A33" i="5"/>
  <c r="A37" i="5"/>
  <c r="A45" i="5"/>
  <c r="A39" i="5"/>
  <c r="A29" i="5"/>
  <c r="A43" i="4"/>
  <c r="A32" i="4"/>
  <c r="A14" i="4"/>
  <c r="A15" i="5"/>
  <c r="A51" i="4"/>
  <c r="A28" i="4"/>
  <c r="A25" i="4"/>
  <c r="A21" i="5"/>
  <c r="A14" i="5"/>
  <c r="G19" i="1"/>
  <c r="G12" i="1"/>
  <c r="A15" i="1" s="1"/>
  <c r="A9" i="1" l="1"/>
  <c r="A17" i="1"/>
  <c r="A11" i="1"/>
  <c r="A21" i="1"/>
  <c r="A6" i="1"/>
  <c r="A10" i="1"/>
  <c r="A8" i="1"/>
  <c r="A48" i="4"/>
  <c r="A22" i="1" l="1"/>
  <c r="A13" i="1"/>
  <c r="A48" i="5" l="1"/>
  <c r="A40" i="5"/>
  <c r="A50" i="5"/>
  <c r="A42" i="5"/>
  <c r="A46" i="5"/>
  <c r="A18" i="5"/>
  <c r="A20" i="5"/>
  <c r="A26" i="5"/>
  <c r="A24" i="5"/>
  <c r="A25" i="5"/>
  <c r="A16" i="5"/>
  <c r="A28" i="5"/>
  <c r="A10" i="5"/>
  <c r="A12" i="5"/>
  <c r="A8" i="5"/>
  <c r="A6" i="5"/>
  <c r="G15" i="2"/>
  <c r="A26" i="2" l="1"/>
  <c r="A23" i="2" l="1"/>
  <c r="A25" i="2"/>
  <c r="A34" i="2"/>
  <c r="A31" i="2"/>
  <c r="A17" i="2"/>
  <c r="A22" i="2"/>
  <c r="A29" i="2"/>
  <c r="A32" i="2"/>
  <c r="A30" i="2"/>
  <c r="A20" i="2"/>
  <c r="A33" i="2"/>
  <c r="A13" i="2"/>
  <c r="A19" i="2"/>
  <c r="A7" i="2"/>
  <c r="A21" i="2"/>
  <c r="A5" i="2"/>
  <c r="A8" i="2"/>
  <c r="A5" i="5"/>
  <c r="G10" i="6" l="1"/>
  <c r="A9" i="6" s="1"/>
  <c r="A7" i="6" l="1"/>
  <c r="A6" i="6"/>
  <c r="A8" i="6"/>
  <c r="A5" i="6"/>
  <c r="A10" i="6"/>
  <c r="A8" i="4" l="1"/>
  <c r="A6" i="2" l="1"/>
  <c r="A12" i="2"/>
  <c r="A27" i="2"/>
  <c r="A28" i="2"/>
  <c r="A10" i="2"/>
  <c r="A24" i="2"/>
  <c r="A14" i="2"/>
  <c r="A9" i="2"/>
  <c r="A16" i="2"/>
  <c r="A11" i="2"/>
  <c r="A7" i="4"/>
  <c r="A16" i="4"/>
  <c r="A15" i="4"/>
  <c r="A5" i="4"/>
  <c r="A44" i="4"/>
  <c r="A38" i="4"/>
  <c r="A13" i="4"/>
  <c r="A10" i="4"/>
  <c r="A17" i="4"/>
  <c r="A19" i="4"/>
  <c r="A9" i="4"/>
  <c r="A41" i="4"/>
  <c r="A46" i="4"/>
  <c r="A29" i="4"/>
  <c r="A13" i="5" l="1"/>
  <c r="A36" i="5"/>
  <c r="A34" i="5"/>
  <c r="A43" i="5"/>
  <c r="A27" i="5"/>
  <c r="A49" i="5"/>
  <c r="A22" i="5"/>
  <c r="A44" i="5"/>
  <c r="A17" i="5"/>
  <c r="A35" i="5"/>
  <c r="A7" i="5"/>
  <c r="A32" i="5"/>
  <c r="A19" i="5"/>
  <c r="A31" i="5"/>
  <c r="A11" i="5"/>
  <c r="A9" i="5"/>
  <c r="A14" i="1" l="1"/>
  <c r="A20" i="1"/>
  <c r="A19" i="1"/>
  <c r="A5" i="1"/>
  <c r="A18" i="1"/>
  <c r="A12" i="1"/>
  <c r="A7" i="1"/>
  <c r="A16" i="1"/>
  <c r="A18" i="2" l="1"/>
  <c r="A15" i="2"/>
  <c r="N5" i="3" l="1"/>
  <c r="L5" i="3"/>
  <c r="P5" i="3"/>
  <c r="R5" i="3"/>
  <c r="T5" i="3"/>
  <c r="V5" i="3"/>
  <c r="F5" i="3" l="1"/>
  <c r="F8" i="3" l="1"/>
  <c r="F6" i="3"/>
  <c r="F7" i="3"/>
  <c r="A7" i="3" l="1"/>
  <c r="A8" i="3"/>
  <c r="A6" i="3"/>
  <c r="A10" i="3"/>
  <c r="A14" i="3"/>
  <c r="A18" i="3"/>
  <c r="A9" i="3"/>
  <c r="A13" i="3"/>
  <c r="A17" i="3"/>
  <c r="A12" i="3"/>
  <c r="A16" i="3"/>
  <c r="A20" i="3"/>
  <c r="A11" i="3"/>
  <c r="A15" i="3"/>
  <c r="A19" i="3"/>
  <c r="A5" i="3"/>
</calcChain>
</file>

<file path=xl/sharedStrings.xml><?xml version="1.0" encoding="utf-8"?>
<sst xmlns="http://schemas.openxmlformats.org/spreadsheetml/2006/main" count="1171" uniqueCount="282">
  <si>
    <t>место</t>
  </si>
  <si>
    <t>Всадник</t>
  </si>
  <si>
    <t>Лошадь</t>
  </si>
  <si>
    <t>БАЛЛЫ</t>
  </si>
  <si>
    <t>Фамилия, имя</t>
  </si>
  <si>
    <t>г.р.</t>
  </si>
  <si>
    <t>сп. раз-д</t>
  </si>
  <si>
    <t>Кличка - г.р.</t>
  </si>
  <si>
    <t>БП</t>
  </si>
  <si>
    <t>КЮР БП</t>
  </si>
  <si>
    <t>мсмк</t>
  </si>
  <si>
    <t>%</t>
  </si>
  <si>
    <t>баллы</t>
  </si>
  <si>
    <t>ЯРОШЕВИЧ Вероника</t>
  </si>
  <si>
    <t>мс</t>
  </si>
  <si>
    <t>ДУДКОВА Анастасия</t>
  </si>
  <si>
    <t>СП1</t>
  </si>
  <si>
    <t>КЮР СП1</t>
  </si>
  <si>
    <t>ДУГЛАС-08</t>
  </si>
  <si>
    <t>МАРКИНА Валерия</t>
  </si>
  <si>
    <t>ПАВЛЕНКО Варвара</t>
  </si>
  <si>
    <t>БАНАВУР-07</t>
  </si>
  <si>
    <t>СУДЖЕНКО Мария</t>
  </si>
  <si>
    <t>ДЕПОЗИТ-04</t>
  </si>
  <si>
    <t>СП2</t>
  </si>
  <si>
    <t>БП U25</t>
  </si>
  <si>
    <t>МП</t>
  </si>
  <si>
    <t>ЧРБ в помещении (Ратомка)                17.03.20-21.03.20</t>
  </si>
  <si>
    <t>КЮР</t>
  </si>
  <si>
    <t>ЛП</t>
  </si>
  <si>
    <t>КП</t>
  </si>
  <si>
    <t>БЕЛЕВИЧ Екатерина</t>
  </si>
  <si>
    <t>ЗАМОРА-04</t>
  </si>
  <si>
    <t>Budapest region - Pilisjászfalu HUN CH-EU-U25-D</t>
  </si>
  <si>
    <t>62.147</t>
  </si>
  <si>
    <t>61.308</t>
  </si>
  <si>
    <t>27/06/2020 Mariakalnok HUN CDIU25</t>
  </si>
  <si>
    <t>07/08/2020 Budapest region - Pilisjászfalu HUN CDIU25</t>
  </si>
  <si>
    <t xml:space="preserve"> КЮР БП U25</t>
  </si>
  <si>
    <t>65.949</t>
  </si>
  <si>
    <t>67.710</t>
  </si>
  <si>
    <t>64.177</t>
  </si>
  <si>
    <t>62.846</t>
  </si>
  <si>
    <t>ПЕРЛ ХАРБОР-12</t>
  </si>
  <si>
    <t>Доватор (Ратомка)                09.09.20-03.10.20</t>
  </si>
  <si>
    <t>РЕЙТИНГ ПО ВЫЕЗДКЕ ЮНИОРЫ ДО 25 ЛЕТ 2020</t>
  </si>
  <si>
    <t>сп. 
раз-д</t>
  </si>
  <si>
    <t>Принадлежность</t>
  </si>
  <si>
    <t>РЦОП КСиК</t>
  </si>
  <si>
    <t>МАСТЯНИЦА Алена</t>
  </si>
  <si>
    <t>АВАНС 2-08</t>
  </si>
  <si>
    <t>КСК "Новый Век"</t>
  </si>
  <si>
    <t xml:space="preserve"> </t>
  </si>
  <si>
    <t>КАРАСЁВА Анна</t>
  </si>
  <si>
    <t>САДОВА Алёна</t>
  </si>
  <si>
    <t>СТЭП БАЙ СТЭП-16</t>
  </si>
  <si>
    <t>ЧВ</t>
  </si>
  <si>
    <t>-</t>
  </si>
  <si>
    <t>КСК "Пиаффе"</t>
  </si>
  <si>
    <t>ФРАНКЛИН-17</t>
  </si>
  <si>
    <t>ФИДЕЛЬ-14</t>
  </si>
  <si>
    <t>МС "КУБОК MAXIMA TV"(Россия) 31.01-02.02.25</t>
  </si>
  <si>
    <t>искл.</t>
  </si>
  <si>
    <t>ВС "Зимнее первенство MAXIMA PARK" (Россия)
30.01-02.02.25</t>
  </si>
  <si>
    <t>ВС "Кубок Кремля" (Россия)
26.02-02.03.25</t>
  </si>
  <si>
    <t>ЧРБ в пом. (Ратомка)
11-16.03.25</t>
  </si>
  <si>
    <t>ОРС (Ратомка)
11-16.03.25</t>
  </si>
  <si>
    <t>БЕЛОУСОВА Людмила</t>
  </si>
  <si>
    <t>БАНАВУР-13</t>
  </si>
  <si>
    <t>БАРБАРИС-13</t>
  </si>
  <si>
    <t>МогилевЦОР</t>
  </si>
  <si>
    <t>НИКОНОРОВА Алла</t>
  </si>
  <si>
    <t>ВИВАТ-10</t>
  </si>
  <si>
    <t>ТЕРАХОВИЧ Виктория</t>
  </si>
  <si>
    <t>КЛАССИКА-12</t>
  </si>
  <si>
    <t>МинскЦОР</t>
  </si>
  <si>
    <t>АНИСИНА Анна</t>
  </si>
  <si>
    <t>АВЕСКО-17</t>
  </si>
  <si>
    <t>ГЕЦ Мария</t>
  </si>
  <si>
    <t>ЭТУАЛЬ-16</t>
  </si>
  <si>
    <t>ЗЕНЬКО Анна</t>
  </si>
  <si>
    <t>ДЕКОРДО-16</t>
  </si>
  <si>
    <t>ПИСКУН Любовь</t>
  </si>
  <si>
    <t>ХАЙГЕР-17</t>
  </si>
  <si>
    <t>СДЮШОР проф.</t>
  </si>
  <si>
    <t>ЯНКОВСКАЯ Анастасия</t>
  </si>
  <si>
    <t>ЗЕЛЕНКЕВИЧ Анна</t>
  </si>
  <si>
    <t>кмс</t>
  </si>
  <si>
    <t>ГРОСС-07</t>
  </si>
  <si>
    <t>КУИС Алина</t>
  </si>
  <si>
    <t>ГЕДЕМИН-12</t>
  </si>
  <si>
    <t>ВитебскЦОР</t>
  </si>
  <si>
    <t>ПУЧКО Полина</t>
  </si>
  <si>
    <t>БАМБУК-10</t>
  </si>
  <si>
    <t>ЮРЧЕНКО Валерия</t>
  </si>
  <si>
    <t>ДЕТРОЙТ-13</t>
  </si>
  <si>
    <t>ГомельЦОР</t>
  </si>
  <si>
    <t>ЧРБ в пом. (Ратомка)
11.03-16.03.25</t>
  </si>
  <si>
    <t>ВОЛЬСКАЯ Ульяна</t>
  </si>
  <si>
    <t>2007</t>
  </si>
  <si>
    <t>СИНКОВЕЦ Эмилия</t>
  </si>
  <si>
    <t>2009</t>
  </si>
  <si>
    <t>МАРИНОВИЧ Анастасия</t>
  </si>
  <si>
    <t>НИКОЛАЕНЯ Ева</t>
  </si>
  <si>
    <t>КАСПЕРОВИЧ Злата</t>
  </si>
  <si>
    <t>2010</t>
  </si>
  <si>
    <t>ПОЛЕЖАЕВА Анна</t>
  </si>
  <si>
    <t>ХОЗЕЕВА Ксения</t>
  </si>
  <si>
    <t>БОРИСЕВИЧ София</t>
  </si>
  <si>
    <t>ДМИТРОВИЧ Серафима</t>
  </si>
  <si>
    <t>2008</t>
  </si>
  <si>
    <t>ЧЕРНЯК Мария</t>
  </si>
  <si>
    <t>ШУТ Екатерина</t>
  </si>
  <si>
    <t>ЯСИНСКАЯ Анна</t>
  </si>
  <si>
    <t>1</t>
  </si>
  <si>
    <t>ГАЛУЗО Валерия</t>
  </si>
  <si>
    <t>АШМЯНСКАЯ Арина</t>
  </si>
  <si>
    <t>КЛИМОВИЧ Алексей</t>
  </si>
  <si>
    <t>БЕЙШЕР Ирада</t>
  </si>
  <si>
    <t>КОРОЛЁВА София</t>
  </si>
  <si>
    <t>снят</t>
  </si>
  <si>
    <t>ЧЕРНЯК Ариана</t>
  </si>
  <si>
    <t>2005</t>
  </si>
  <si>
    <t>ЛЕЙПЦИГ-09</t>
  </si>
  <si>
    <t>БОЙКО Полина</t>
  </si>
  <si>
    <t>СТЕФАН-15</t>
  </si>
  <si>
    <t>САРАЙКИНА София</t>
  </si>
  <si>
    <t>ГОЛДФАЙЕР-07</t>
  </si>
  <si>
    <t>МАТИЕВСКАЯ Арина</t>
  </si>
  <si>
    <t>2006</t>
  </si>
  <si>
    <t>ЮХНОВИЧ Анна</t>
  </si>
  <si>
    <t>2004</t>
  </si>
  <si>
    <t>ГОТХАРД-14</t>
  </si>
  <si>
    <t>ТРУХАН Александра</t>
  </si>
  <si>
    <t>ГЕХАРД-03</t>
  </si>
  <si>
    <t>ТАШКЕНТ-09</t>
  </si>
  <si>
    <t>ОКСЕНЮК Ева</t>
  </si>
  <si>
    <t>ДОЛГАТ -12</t>
  </si>
  <si>
    <t>КРАСОВСКАЯ София</t>
  </si>
  <si>
    <t>ПЕЗАРО-14</t>
  </si>
  <si>
    <t>ЛЕКУНОВИЧ Елизавета</t>
  </si>
  <si>
    <t>ДИЗАЙН-14</t>
  </si>
  <si>
    <t>СТЕЖКО Нина</t>
  </si>
  <si>
    <t>2003</t>
  </si>
  <si>
    <t>ПЕЧЕРСК-08</t>
  </si>
  <si>
    <t xml:space="preserve">СОЛОНОВИЧ Юлия </t>
  </si>
  <si>
    <t>ЭСКАБАР-10</t>
  </si>
  <si>
    <t>НАРЕЙКО Елизавета</t>
  </si>
  <si>
    <t>2000</t>
  </si>
  <si>
    <t>ГАМБЕРГ-14</t>
  </si>
  <si>
    <t xml:space="preserve">ПЕЧЕНЕВА Татьяна </t>
  </si>
  <si>
    <t>ФЕРХАТ ПАША-16</t>
  </si>
  <si>
    <t>БРЭЙВ ХАРТ-17</t>
  </si>
  <si>
    <t>1999</t>
  </si>
  <si>
    <t>ГАЛАПАГОС-16</t>
  </si>
  <si>
    <t>МАКАРЕВИЧ Светлана</t>
  </si>
  <si>
    <t>1981</t>
  </si>
  <si>
    <t>ПЛОМБИРНЫЙ ДЕСЕРТ-16</t>
  </si>
  <si>
    <t>ТОП ПРАЙЗ-17</t>
  </si>
  <si>
    <t>ХЬЮГО-16</t>
  </si>
  <si>
    <t>ЖУКОВА Ирина</t>
  </si>
  <si>
    <t>БАЛТИМОР-16</t>
  </si>
  <si>
    <t>КИНГ-16</t>
  </si>
  <si>
    <t>1996</t>
  </si>
  <si>
    <t>ЛЕГРАНД-13</t>
  </si>
  <si>
    <t>1971</t>
  </si>
  <si>
    <t>СЕЗАР-11</t>
  </si>
  <si>
    <t>ОРС (Гомель)
25-28.03.25</t>
  </si>
  <si>
    <t>ЛЕЩЕНКО Анна</t>
  </si>
  <si>
    <t>ДУБОВЕЦ Вероника</t>
  </si>
  <si>
    <t>НИКИТИК Николай</t>
  </si>
  <si>
    <t>МОРОЗОВА Дарья</t>
  </si>
  <si>
    <t>ЩАВЛЕВА Дарья</t>
  </si>
  <si>
    <t>ЛАДЫЖЕНСКИЙ Данила</t>
  </si>
  <si>
    <t>КРУПЕНКОВА Полина</t>
  </si>
  <si>
    <t>ЧУБЕНОК Елена</t>
  </si>
  <si>
    <t>УХТИКОВА Мария</t>
  </si>
  <si>
    <t>ТРУБАЧЕВА София</t>
  </si>
  <si>
    <t>СОЧИВКО Анна</t>
  </si>
  <si>
    <t>ГРИЩЕНКОВА Юлия</t>
  </si>
  <si>
    <t>КАЗАЧОК Екатерина</t>
  </si>
  <si>
    <t>КРАВЧЕНКО Ксения</t>
  </si>
  <si>
    <t>ЛИНКОЛЬН-05</t>
  </si>
  <si>
    <t>ДУБРОВСКАЯ Анастасия</t>
  </si>
  <si>
    <t>АДОНИС-16</t>
  </si>
  <si>
    <t>ВС "Весенний Кубок Maxima Park" (Россия)
02-06.04.25</t>
  </si>
  <si>
    <t>МС "КУБОК МАКСИМА МАСТЕРС ЗВЕЗДЫ ЕВРАЗИИ" (Россия)
02-05.04.25</t>
  </si>
  <si>
    <t>КВИНТА-13</t>
  </si>
  <si>
    <t>МС "КУБОК MAXIMA TV" (Россия) 
31.01-02.02.25</t>
  </si>
  <si>
    <t>МС "Этап Кубка Евразии по выездке" (Ратомка)
22-27.04.25</t>
  </si>
  <si>
    <t>КЛЫС Ульяна</t>
  </si>
  <si>
    <t>КОРЕНЬКОВА Елизавета</t>
  </si>
  <si>
    <t>ТИМОХОВИЧ Валерия</t>
  </si>
  <si>
    <t>АЛЬХОВИК Елизавета</t>
  </si>
  <si>
    <t>АЛЬФРЕД-15</t>
  </si>
  <si>
    <t>МС "Этап Кубка Евразии 
по выездке" (Ратомка)
22-27.04.25</t>
  </si>
  <si>
    <t>МС "ЭТАП КУБКА ЕВРАЗИИ" (Ратомка)
22-27.04.25</t>
  </si>
  <si>
    <t>БПС</t>
  </si>
  <si>
    <t>МС "Малый Кубок МАКСИМА МАСТЕРС Евразия-Беларусь" (Ратомка)
22-27.04.25</t>
  </si>
  <si>
    <t>ВС "Кубок Губернатора Нижегородской области" (Россия)
08-12.06.25</t>
  </si>
  <si>
    <t>МС "Чемпионат СНГ" 
(Россия)
12-15.06.25</t>
  </si>
  <si>
    <t>ОРС (Ратомка)
24-28.06.25</t>
  </si>
  <si>
    <t>ДОЛГАТ-12</t>
  </si>
  <si>
    <t>ГУБИЧ Анна</t>
  </si>
  <si>
    <t>б/р</t>
  </si>
  <si>
    <t>АЛЬБАР-10</t>
  </si>
  <si>
    <t>ГЛАЗГО-12</t>
  </si>
  <si>
    <t>Первенство Республики Беларусь (Ратомка)
24-28.06.25</t>
  </si>
  <si>
    <t>ИВАНОВА Арина</t>
  </si>
  <si>
    <t>ПЕТРОВСКАЯ Александра</t>
  </si>
  <si>
    <t>СИЛИЧ Елизавета</t>
  </si>
  <si>
    <t>КРАСОВСКАЯ Елизавета</t>
  </si>
  <si>
    <t>ДЕМИДОВА Маргарита</t>
  </si>
  <si>
    <t>ИЛЮХИНА Варвара</t>
  </si>
  <si>
    <t>МУХА Виолетта</t>
  </si>
  <si>
    <t>ОРЕХОВСКАЯ Полина</t>
  </si>
  <si>
    <t>ПИНЧУК Анна</t>
  </si>
  <si>
    <t>СКОРОСОВА Валерия</t>
  </si>
  <si>
    <t>САЦУК Дарья</t>
  </si>
  <si>
    <t>ЛЕСОТХО-14</t>
  </si>
  <si>
    <t>СДЮШОР №2 МРИК</t>
  </si>
  <si>
    <t>ФОР ПИННА-17</t>
  </si>
  <si>
    <t>РАМЗЕС-15</t>
  </si>
  <si>
    <t>ЗАГАЛЬСКАЯ Александра</t>
  </si>
  <si>
    <t>ТЕБРИЗ-17</t>
  </si>
  <si>
    <t>ПЕЧЕНЕВА Татьяна</t>
  </si>
  <si>
    <t>ГЕЛИОТРОП-18</t>
  </si>
  <si>
    <t>НЕВЕР ГИВ АП-18</t>
  </si>
  <si>
    <t>ХИМОРОДА Марина</t>
  </si>
  <si>
    <t>БУДАПЕШТ-18</t>
  </si>
  <si>
    <t>ЛИССАБОН-17</t>
  </si>
  <si>
    <t>ЭЛЛИС-16</t>
  </si>
  <si>
    <t>не старт</t>
  </si>
  <si>
    <t>МС "Евразийские молодежные игры" (Россия)
09-13.07.25</t>
  </si>
  <si>
    <t>МС "Евразийские игры" (Россия)
09-13.07.25</t>
  </si>
  <si>
    <t>ОРС (Ратомка)
29.07-04.08.25</t>
  </si>
  <si>
    <t>ГРЭЙВАНС-11</t>
  </si>
  <si>
    <t>ЛИБЕРАЛ-10</t>
  </si>
  <si>
    <t>ПЕХЕЙ-11</t>
  </si>
  <si>
    <t>САНИТОС-17</t>
  </si>
  <si>
    <t>ЧРБ (Ратомка)
29.07-04.08.25</t>
  </si>
  <si>
    <t>ГУД СПИРИТ-17</t>
  </si>
  <si>
    <t>ВИРТУАЛИТИ-07</t>
  </si>
  <si>
    <t>ЗАВЕТНАЯ-12</t>
  </si>
  <si>
    <t>КУХЛЕВСКАЯ Дарья</t>
  </si>
  <si>
    <t>ЦЕЙСИДА-16</t>
  </si>
  <si>
    <t>ТРОПИКА-17</t>
  </si>
  <si>
    <t>БАКАРДИЗ-17</t>
  </si>
  <si>
    <t>ТИХОНЧУК Елена</t>
  </si>
  <si>
    <t>ЛИКОР-16</t>
  </si>
  <si>
    <t>Первенство СНГ (Ратомка)
12-18.08.25</t>
  </si>
  <si>
    <t>НИКИТИК Валерия</t>
  </si>
  <si>
    <t>МС (Ратомка)
12-18.08.25</t>
  </si>
  <si>
    <t>МС "Московская осень" (Россия)
17-21.09.25</t>
  </si>
  <si>
    <t>ПРБ (Ратомка)
23-28.09.25</t>
  </si>
  <si>
    <t>ГАЗАТ-14</t>
  </si>
  <si>
    <t>ДРОПШОТ-18</t>
  </si>
  <si>
    <t>ГОСПОДАРЬ-18</t>
  </si>
  <si>
    <t>ПРОМОУТЕР-15</t>
  </si>
  <si>
    <t>ЛИБЕРВИЛЬ-07</t>
  </si>
  <si>
    <t>СЛЕНГ-14</t>
  </si>
  <si>
    <t>ГОРОСКОП-15</t>
  </si>
  <si>
    <t>ГАМБИТ-07</t>
  </si>
  <si>
    <t>Кубок Доватора (Ратомка)
23-28.09.25</t>
  </si>
  <si>
    <t>ОРС (Ратомка)
23-28.09.25</t>
  </si>
  <si>
    <t>ДОНЕР СТАР-18</t>
  </si>
  <si>
    <t>ВАССАБИ-18</t>
  </si>
  <si>
    <t>ГРИЦУК Анастасия</t>
  </si>
  <si>
    <t>НАУМЕНКО Анна</t>
  </si>
  <si>
    <t>ОРЕГОН-17</t>
  </si>
  <si>
    <t>МС "Этап Кубка Евразии" (Ратомка)
21-27.10.25</t>
  </si>
  <si>
    <t>ГРАНДО-15</t>
  </si>
  <si>
    <t>СКАЙ РОУД-17</t>
  </si>
  <si>
    <t>ОСНОВНОЙ РЕЙТИНГ ПО ВЫЕЗДКЕ 2025</t>
  </si>
  <si>
    <t>МС "Звезды Евразии" (Россия)
04-17.12.25</t>
  </si>
  <si>
    <t>РЕЙТИНГ ПО ВЫЕЗДКЕ ЮНИОРЫ 2025</t>
  </si>
  <si>
    <t>МС (Россия)
04-17.12.25</t>
  </si>
  <si>
    <t>ЛЕОНАРДО ДЖИ-16</t>
  </si>
  <si>
    <t>РЕЙТИНГ ПО ВЫЕЗДКЕ ЮНОШИ 2025</t>
  </si>
  <si>
    <t>РЕЙТИНГ ПО ВЫЕЗДКЕ ЮНИОРЫ U25 2025</t>
  </si>
  <si>
    <t>МС "Малый Кубок ММЕ" (Россия)
03-07.12.25</t>
  </si>
  <si>
    <t>ПОДВОДЯЩИЙ РЕЙТИНГ ПО ВЫЕЗДКЕ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</si>
</sst>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353535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7">
    <xf numFmtId="0" fontId="0" fillId="0" borderId="0" xfId="0"/>
    <xf numFmtId="0" fontId="0" fillId="0" borderId="12" xfId="0" applyBorder="1"/>
    <xf numFmtId="0" fontId="0" fillId="0" borderId="23" xfId="0" applyBorder="1"/>
    <xf numFmtId="0" fontId="0" fillId="0" borderId="15" xfId="0" applyBorder="1"/>
    <xf numFmtId="0" fontId="0" fillId="0" borderId="17" xfId="0" applyBorder="1"/>
    <xf numFmtId="0" fontId="83" fillId="0" borderId="18" xfId="0" applyFont="1" applyFill="1" applyBorder="1" applyAlignment="1">
      <alignment horizontal="left" vertical="top" wrapText="1"/>
    </xf>
    <xf numFmtId="0" fontId="83" fillId="0" borderId="14" xfId="0" applyFont="1" applyFill="1" applyBorder="1" applyAlignment="1">
      <alignment horizontal="center" vertical="top" wrapText="1"/>
    </xf>
    <xf numFmtId="1" fontId="84" fillId="0" borderId="12" xfId="0" applyNumberFormat="1" applyFont="1" applyFill="1" applyBorder="1" applyAlignment="1">
      <alignment horizontal="center" vertical="top" shrinkToFit="1"/>
    </xf>
    <xf numFmtId="0" fontId="0" fillId="0" borderId="14" xfId="0" applyBorder="1"/>
    <xf numFmtId="0" fontId="0" fillId="0" borderId="9" xfId="0" applyBorder="1"/>
    <xf numFmtId="0" fontId="0" fillId="0" borderId="10" xfId="0" applyBorder="1"/>
    <xf numFmtId="164" fontId="0" fillId="0" borderId="23" xfId="0" applyNumberFormat="1" applyBorder="1"/>
    <xf numFmtId="164" fontId="0" fillId="0" borderId="12" xfId="0" applyNumberFormat="1" applyBorder="1"/>
    <xf numFmtId="164" fontId="0" fillId="0" borderId="9" xfId="0" applyNumberFormat="1" applyBorder="1"/>
    <xf numFmtId="164" fontId="0" fillId="2" borderId="12" xfId="0" applyNumberFormat="1" applyFill="1" applyBorder="1"/>
    <xf numFmtId="0" fontId="83" fillId="0" borderId="12" xfId="0" applyFont="1" applyFill="1" applyBorder="1" applyAlignment="1">
      <alignment horizontal="center" vertical="top" wrapText="1"/>
    </xf>
    <xf numFmtId="164" fontId="0" fillId="0" borderId="43" xfId="0" applyNumberFormat="1" applyBorder="1"/>
    <xf numFmtId="164" fontId="0" fillId="0" borderId="17" xfId="0" applyNumberFormat="1" applyBorder="1"/>
    <xf numFmtId="0" fontId="0" fillId="3" borderId="25" xfId="0" applyFill="1" applyBorder="1"/>
    <xf numFmtId="0" fontId="0" fillId="3" borderId="18" xfId="0" applyFill="1" applyBorder="1"/>
    <xf numFmtId="0" fontId="0" fillId="3" borderId="7" xfId="0" applyFill="1" applyBorder="1"/>
    <xf numFmtId="1" fontId="83" fillId="0" borderId="12" xfId="0" applyNumberFormat="1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2" xfId="0" applyFill="1" applyBorder="1"/>
    <xf numFmtId="0" fontId="0" fillId="0" borderId="37" xfId="0" applyBorder="1"/>
    <xf numFmtId="0" fontId="0" fillId="0" borderId="41" xfId="0" applyBorder="1" applyAlignment="1">
      <alignment horizontal="center" vertical="center"/>
    </xf>
    <xf numFmtId="1" fontId="84" fillId="0" borderId="12" xfId="0" applyNumberFormat="1" applyFont="1" applyFill="1" applyBorder="1" applyAlignment="1">
      <alignment horizontal="left" vertical="top" shrinkToFit="1"/>
    </xf>
    <xf numFmtId="1" fontId="84" fillId="0" borderId="23" xfId="0" applyNumberFormat="1" applyFont="1" applyFill="1" applyBorder="1" applyAlignment="1">
      <alignment horizontal="left" vertical="top" shrinkToFit="1"/>
    </xf>
    <xf numFmtId="0" fontId="83" fillId="0" borderId="23" xfId="0" applyFont="1" applyFill="1" applyBorder="1" applyAlignment="1">
      <alignment horizontal="center" vertical="top" wrapText="1"/>
    </xf>
    <xf numFmtId="0" fontId="83" fillId="0" borderId="24" xfId="0" applyFont="1" applyFill="1" applyBorder="1" applyAlignment="1">
      <alignment horizontal="left" vertical="top" wrapText="1"/>
    </xf>
    <xf numFmtId="0" fontId="83" fillId="0" borderId="15" xfId="0" applyFont="1" applyFill="1" applyBorder="1" applyAlignment="1">
      <alignment horizontal="left" vertical="top" wrapText="1"/>
    </xf>
    <xf numFmtId="0" fontId="0" fillId="2" borderId="13" xfId="0" applyFill="1" applyBorder="1" applyAlignment="1">
      <alignment horizontal="center"/>
    </xf>
    <xf numFmtId="164" fontId="0" fillId="2" borderId="17" xfId="0" applyNumberFormat="1" applyFill="1" applyBorder="1"/>
    <xf numFmtId="164" fontId="0" fillId="0" borderId="13" xfId="0" applyNumberFormat="1" applyBorder="1"/>
    <xf numFmtId="0" fontId="85" fillId="0" borderId="23" xfId="0" applyFont="1" applyBorder="1" applyAlignment="1">
      <alignment horizontal="right"/>
    </xf>
    <xf numFmtId="0" fontId="79" fillId="0" borderId="23" xfId="0" applyFont="1" applyBorder="1" applyAlignment="1">
      <alignment horizontal="right"/>
    </xf>
    <xf numFmtId="0" fontId="79" fillId="0" borderId="23" xfId="0" applyFont="1" applyBorder="1"/>
    <xf numFmtId="0" fontId="83" fillId="0" borderId="17" xfId="0" applyFont="1" applyFill="1" applyBorder="1" applyAlignment="1">
      <alignment horizontal="left" vertical="top" wrapText="1"/>
    </xf>
    <xf numFmtId="2" fontId="0" fillId="0" borderId="0" xfId="0" applyNumberFormat="1"/>
    <xf numFmtId="0" fontId="0" fillId="2" borderId="0" xfId="0" applyFill="1"/>
    <xf numFmtId="0" fontId="0" fillId="0" borderId="6" xfId="0" applyBorder="1" applyAlignment="1">
      <alignment horizontal="center" vertical="center"/>
    </xf>
    <xf numFmtId="0" fontId="83" fillId="0" borderId="43" xfId="0" applyFont="1" applyFill="1" applyBorder="1" applyAlignment="1">
      <alignment horizontal="left" vertical="top" wrapText="1"/>
    </xf>
    <xf numFmtId="0" fontId="0" fillId="0" borderId="3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Fill="1"/>
    <xf numFmtId="164" fontId="0" fillId="0" borderId="0" xfId="0" applyNumberFormat="1" applyFill="1"/>
    <xf numFmtId="0" fontId="0" fillId="0" borderId="0" xfId="0" applyAlignment="1">
      <alignment horizontal="center"/>
    </xf>
    <xf numFmtId="0" fontId="0" fillId="0" borderId="33" xfId="0" applyBorder="1"/>
    <xf numFmtId="0" fontId="0" fillId="0" borderId="0" xfId="0" applyBorder="1"/>
    <xf numFmtId="0" fontId="82" fillId="0" borderId="0" xfId="0" applyFont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Border="1"/>
    <xf numFmtId="0" fontId="0" fillId="0" borderId="0" xfId="0" applyFont="1" applyBorder="1" applyAlignment="1">
      <alignment horizontal="center" vertical="center" wrapText="1"/>
    </xf>
    <xf numFmtId="0" fontId="86" fillId="0" borderId="0" xfId="0" applyFont="1" applyBorder="1" applyAlignment="1">
      <alignment horizontal="center"/>
    </xf>
    <xf numFmtId="0" fontId="0" fillId="0" borderId="52" xfId="0" applyBorder="1" applyAlignment="1"/>
    <xf numFmtId="0" fontId="0" fillId="0" borderId="0" xfId="0" applyBorder="1" applyAlignment="1"/>
    <xf numFmtId="0" fontId="0" fillId="0" borderId="0" xfId="0" applyAlignment="1">
      <alignment horizontal="left"/>
    </xf>
    <xf numFmtId="1" fontId="83" fillId="0" borderId="9" xfId="0" applyNumberFormat="1" applyFont="1" applyFill="1" applyBorder="1" applyAlignment="1">
      <alignment horizontal="center" vertical="center" wrapText="1"/>
    </xf>
    <xf numFmtId="0" fontId="83" fillId="0" borderId="50" xfId="0" applyFont="1" applyFill="1" applyBorder="1" applyAlignment="1">
      <alignment horizontal="left" vertical="center" wrapText="1"/>
    </xf>
    <xf numFmtId="1" fontId="84" fillId="0" borderId="31" xfId="0" applyNumberFormat="1" applyFont="1" applyFill="1" applyBorder="1" applyAlignment="1">
      <alignment horizontal="center" vertical="center" shrinkToFit="1"/>
    </xf>
    <xf numFmtId="0" fontId="83" fillId="0" borderId="38" xfId="0" applyFont="1" applyFill="1" applyBorder="1" applyAlignment="1">
      <alignment horizontal="center" vertical="center" wrapText="1"/>
    </xf>
    <xf numFmtId="0" fontId="83" fillId="0" borderId="34" xfId="0" applyFont="1" applyFill="1" applyBorder="1" applyAlignment="1">
      <alignment horizontal="left" vertical="center" wrapText="1"/>
    </xf>
    <xf numFmtId="1" fontId="84" fillId="0" borderId="12" xfId="0" applyNumberFormat="1" applyFont="1" applyFill="1" applyBorder="1" applyAlignment="1">
      <alignment horizontal="center" vertical="center" shrinkToFit="1"/>
    </xf>
    <xf numFmtId="0" fontId="83" fillId="0" borderId="14" xfId="0" applyFont="1" applyFill="1" applyBorder="1" applyAlignment="1">
      <alignment horizontal="center" vertical="center" wrapText="1"/>
    </xf>
    <xf numFmtId="0" fontId="83" fillId="0" borderId="18" xfId="0" applyFont="1" applyFill="1" applyBorder="1" applyAlignment="1">
      <alignment horizontal="left" vertical="center" wrapText="1"/>
    </xf>
    <xf numFmtId="0" fontId="83" fillId="0" borderId="13" xfId="0" applyFont="1" applyFill="1" applyBorder="1" applyAlignment="1">
      <alignment horizontal="left" vertical="center" wrapText="1"/>
    </xf>
    <xf numFmtId="1" fontId="84" fillId="0" borderId="9" xfId="0" applyNumberFormat="1" applyFont="1" applyFill="1" applyBorder="1" applyAlignment="1">
      <alignment horizontal="center" vertical="center" shrinkToFit="1"/>
    </xf>
    <xf numFmtId="0" fontId="83" fillId="0" borderId="10" xfId="0" applyFont="1" applyFill="1" applyBorder="1" applyAlignment="1">
      <alignment horizontal="center" vertical="center" wrapText="1"/>
    </xf>
    <xf numFmtId="0" fontId="83" fillId="0" borderId="7" xfId="0" applyFont="1" applyFill="1" applyBorder="1" applyAlignment="1">
      <alignment horizontal="left" vertical="center" wrapText="1"/>
    </xf>
    <xf numFmtId="164" fontId="0" fillId="0" borderId="29" xfId="0" applyNumberFormat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2" borderId="56" xfId="0" applyFill="1" applyBorder="1" applyAlignment="1">
      <alignment horizontal="center"/>
    </xf>
    <xf numFmtId="0" fontId="0" fillId="2" borderId="49" xfId="0" applyFill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164" fontId="0" fillId="0" borderId="16" xfId="0" applyNumberFormat="1" applyBorder="1" applyAlignment="1">
      <alignment vertical="center"/>
    </xf>
    <xf numFmtId="0" fontId="0" fillId="5" borderId="3" xfId="0" applyFill="1" applyBorder="1" applyAlignment="1">
      <alignment vertical="center"/>
    </xf>
    <xf numFmtId="0" fontId="0" fillId="0" borderId="16" xfId="0" applyBorder="1" applyAlignment="1">
      <alignment vertical="center"/>
    </xf>
    <xf numFmtId="164" fontId="0" fillId="2" borderId="17" xfId="0" applyNumberFormat="1" applyFill="1" applyBorder="1" applyAlignment="1">
      <alignment vertical="center"/>
    </xf>
    <xf numFmtId="164" fontId="0" fillId="0" borderId="39" xfId="0" applyNumberFormat="1" applyBorder="1" applyAlignment="1">
      <alignment vertical="center"/>
    </xf>
    <xf numFmtId="0" fontId="0" fillId="5" borderId="14" xfId="0" applyFill="1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0" fillId="0" borderId="17" xfId="0" applyBorder="1" applyAlignment="1">
      <alignment vertical="center"/>
    </xf>
    <xf numFmtId="164" fontId="0" fillId="0" borderId="17" xfId="0" applyNumberFormat="1" applyFill="1" applyBorder="1" applyAlignment="1">
      <alignment vertical="center"/>
    </xf>
    <xf numFmtId="164" fontId="0" fillId="0" borderId="44" xfId="0" applyNumberFormat="1" applyFill="1" applyBorder="1" applyAlignment="1">
      <alignment vertical="center"/>
    </xf>
    <xf numFmtId="164" fontId="0" fillId="0" borderId="8" xfId="0" applyNumberFormat="1" applyBorder="1" applyAlignment="1">
      <alignment vertical="center"/>
    </xf>
    <xf numFmtId="164" fontId="0" fillId="0" borderId="13" xfId="0" applyNumberFormat="1" applyBorder="1" applyAlignment="1">
      <alignment vertical="center"/>
    </xf>
    <xf numFmtId="164" fontId="0" fillId="0" borderId="13" xfId="0" applyNumberFormat="1" applyFill="1" applyBorder="1" applyAlignment="1">
      <alignment vertical="center"/>
    </xf>
    <xf numFmtId="0" fontId="0" fillId="5" borderId="10" xfId="0" applyFill="1" applyBorder="1" applyAlignment="1">
      <alignment vertical="center"/>
    </xf>
    <xf numFmtId="0" fontId="83" fillId="0" borderId="59" xfId="0" applyFont="1" applyFill="1" applyBorder="1" applyAlignment="1">
      <alignment horizontal="left" vertical="center" wrapText="1"/>
    </xf>
    <xf numFmtId="0" fontId="83" fillId="0" borderId="17" xfId="0" applyFont="1" applyFill="1" applyBorder="1" applyAlignment="1">
      <alignment horizontal="left" vertical="center" wrapText="1"/>
    </xf>
    <xf numFmtId="0" fontId="83" fillId="0" borderId="43" xfId="0" applyFont="1" applyFill="1" applyBorder="1" applyAlignment="1">
      <alignment horizontal="left" vertical="center" wrapText="1"/>
    </xf>
    <xf numFmtId="0" fontId="83" fillId="0" borderId="17" xfId="0" applyFont="1" applyFill="1" applyBorder="1" applyAlignment="1">
      <alignment vertical="center" wrapText="1"/>
    </xf>
    <xf numFmtId="1" fontId="0" fillId="0" borderId="0" xfId="0" applyNumberFormat="1"/>
    <xf numFmtId="0" fontId="0" fillId="0" borderId="0" xfId="0" applyAlignment="1">
      <alignment horizontal="center" vertical="center"/>
    </xf>
    <xf numFmtId="0" fontId="83" fillId="0" borderId="5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83" fillId="0" borderId="17" xfId="0" applyFont="1" applyFill="1" applyBorder="1" applyAlignment="1">
      <alignment horizontal="center" vertical="center" wrapText="1"/>
    </xf>
    <xf numFmtId="0" fontId="83" fillId="0" borderId="13" xfId="0" applyFont="1" applyFill="1" applyBorder="1" applyAlignment="1">
      <alignment horizontal="center" vertical="center" wrapText="1"/>
    </xf>
    <xf numFmtId="0" fontId="83" fillId="0" borderId="18" xfId="0" applyFont="1" applyFill="1" applyBorder="1" applyAlignment="1">
      <alignment horizontal="center" vertical="center" wrapText="1"/>
    </xf>
    <xf numFmtId="0" fontId="0" fillId="0" borderId="17" xfId="0" applyFill="1" applyBorder="1" applyAlignment="1">
      <alignment vertical="center"/>
    </xf>
    <xf numFmtId="1" fontId="84" fillId="0" borderId="15" xfId="0" applyNumberFormat="1" applyFont="1" applyFill="1" applyBorder="1" applyAlignment="1">
      <alignment horizontal="center" vertical="center" shrinkToFit="1"/>
    </xf>
    <xf numFmtId="0" fontId="0" fillId="3" borderId="25" xfId="0" applyFill="1" applyBorder="1" applyAlignment="1">
      <alignment horizontal="center" vertical="center"/>
    </xf>
    <xf numFmtId="0" fontId="0" fillId="5" borderId="37" xfId="0" applyFill="1" applyBorder="1" applyAlignment="1">
      <alignment vertical="center"/>
    </xf>
    <xf numFmtId="164" fontId="0" fillId="0" borderId="43" xfId="0" applyNumberFormat="1" applyFill="1" applyBorder="1" applyAlignment="1">
      <alignment vertical="center"/>
    </xf>
    <xf numFmtId="1" fontId="84" fillId="0" borderId="23" xfId="0" applyNumberFormat="1" applyFont="1" applyFill="1" applyBorder="1" applyAlignment="1">
      <alignment horizontal="center" vertical="center" shrinkToFit="1"/>
    </xf>
    <xf numFmtId="0" fontId="83" fillId="0" borderId="37" xfId="0" applyFont="1" applyFill="1" applyBorder="1" applyAlignment="1">
      <alignment horizontal="center" vertical="center" wrapText="1"/>
    </xf>
    <xf numFmtId="164" fontId="0" fillId="2" borderId="39" xfId="0" applyNumberFormat="1" applyFill="1" applyBorder="1" applyAlignment="1">
      <alignment vertical="center"/>
    </xf>
    <xf numFmtId="0" fontId="83" fillId="0" borderId="17" xfId="0" applyFont="1" applyFill="1" applyBorder="1" applyAlignment="1">
      <alignment vertical="center"/>
    </xf>
    <xf numFmtId="0" fontId="81" fillId="0" borderId="12" xfId="0" applyFont="1" applyFill="1" applyBorder="1" applyAlignment="1">
      <alignment horizontal="center" vertical="center"/>
    </xf>
    <xf numFmtId="164" fontId="0" fillId="0" borderId="39" xfId="0" applyNumberFormat="1" applyFill="1" applyBorder="1" applyAlignment="1">
      <alignment vertical="center"/>
    </xf>
    <xf numFmtId="0" fontId="83" fillId="0" borderId="44" xfId="0" applyFont="1" applyFill="1" applyBorder="1" applyAlignment="1">
      <alignment horizontal="left" vertical="center" wrapText="1"/>
    </xf>
    <xf numFmtId="0" fontId="83" fillId="0" borderId="22" xfId="0" applyFont="1" applyFill="1" applyBorder="1" applyAlignment="1">
      <alignment horizontal="center" vertical="center" wrapText="1"/>
    </xf>
    <xf numFmtId="0" fontId="83" fillId="0" borderId="66" xfId="0" applyFont="1" applyFill="1" applyBorder="1" applyAlignment="1">
      <alignment horizontal="left" vertical="center" wrapText="1"/>
    </xf>
    <xf numFmtId="164" fontId="0" fillId="2" borderId="20" xfId="0" applyNumberFormat="1" applyFill="1" applyBorder="1" applyAlignment="1">
      <alignment vertical="center"/>
    </xf>
    <xf numFmtId="0" fontId="0" fillId="5" borderId="22" xfId="0" applyFill="1" applyBorder="1" applyAlignment="1">
      <alignment vertical="center"/>
    </xf>
    <xf numFmtId="0" fontId="0" fillId="3" borderId="60" xfId="0" applyFill="1" applyBorder="1" applyAlignment="1">
      <alignment horizontal="center" vertical="center"/>
    </xf>
    <xf numFmtId="0" fontId="0" fillId="5" borderId="6" xfId="0" applyFill="1" applyBorder="1" applyAlignment="1">
      <alignment vertical="center"/>
    </xf>
    <xf numFmtId="0" fontId="0" fillId="3" borderId="39" xfId="0" applyFill="1" applyBorder="1" applyAlignment="1">
      <alignment horizontal="center" vertical="center"/>
    </xf>
    <xf numFmtId="0" fontId="0" fillId="5" borderId="26" xfId="0" applyFill="1" applyBorder="1" applyAlignment="1">
      <alignment vertical="center"/>
    </xf>
    <xf numFmtId="0" fontId="0" fillId="3" borderId="8" xfId="0" applyFill="1" applyBorder="1" applyAlignment="1">
      <alignment horizontal="center" vertical="center"/>
    </xf>
    <xf numFmtId="164" fontId="0" fillId="0" borderId="20" xfId="0" applyNumberForma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77" fillId="0" borderId="52" xfId="0" applyFont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164" fontId="0" fillId="0" borderId="8" xfId="0" applyNumberFormat="1" applyFill="1" applyBorder="1" applyAlignment="1">
      <alignment vertical="center"/>
    </xf>
    <xf numFmtId="164" fontId="0" fillId="2" borderId="36" xfId="0" applyNumberFormat="1" applyFill="1" applyBorder="1" applyAlignment="1">
      <alignment vertical="center"/>
    </xf>
    <xf numFmtId="164" fontId="0" fillId="0" borderId="5" xfId="0" applyNumberFormat="1" applyFill="1" applyBorder="1" applyAlignment="1">
      <alignment vertical="center"/>
    </xf>
    <xf numFmtId="0" fontId="82" fillId="5" borderId="3" xfId="0" applyFont="1" applyFill="1" applyBorder="1" applyAlignment="1">
      <alignment vertical="center"/>
    </xf>
    <xf numFmtId="0" fontId="82" fillId="5" borderId="14" xfId="0" applyFont="1" applyFill="1" applyBorder="1" applyAlignment="1">
      <alignment vertical="center"/>
    </xf>
    <xf numFmtId="0" fontId="82" fillId="5" borderId="26" xfId="0" applyFont="1" applyFill="1" applyBorder="1" applyAlignment="1">
      <alignment vertical="center"/>
    </xf>
    <xf numFmtId="0" fontId="82" fillId="5" borderId="10" xfId="0" applyFont="1" applyFill="1" applyBorder="1" applyAlignment="1">
      <alignment vertical="center"/>
    </xf>
    <xf numFmtId="0" fontId="82" fillId="5" borderId="37" xfId="0" applyFont="1" applyFill="1" applyBorder="1" applyAlignment="1">
      <alignment vertical="center"/>
    </xf>
    <xf numFmtId="0" fontId="82" fillId="5" borderId="22" xfId="0" applyFont="1" applyFill="1" applyBorder="1" applyAlignment="1">
      <alignment vertical="center"/>
    </xf>
    <xf numFmtId="0" fontId="76" fillId="5" borderId="14" xfId="0" applyFont="1" applyFill="1" applyBorder="1" applyAlignment="1">
      <alignment vertical="center"/>
    </xf>
    <xf numFmtId="0" fontId="75" fillId="5" borderId="14" xfId="0" applyFont="1" applyFill="1" applyBorder="1" applyAlignment="1">
      <alignment vertical="center"/>
    </xf>
    <xf numFmtId="0" fontId="78" fillId="0" borderId="14" xfId="0" applyFont="1" applyFill="1" applyBorder="1" applyAlignment="1">
      <alignment horizontal="center" vertical="center"/>
    </xf>
    <xf numFmtId="0" fontId="74" fillId="5" borderId="14" xfId="0" applyFont="1" applyFill="1" applyBorder="1" applyAlignment="1">
      <alignment vertical="center"/>
    </xf>
    <xf numFmtId="0" fontId="73" fillId="5" borderId="14" xfId="0" applyFont="1" applyFill="1" applyBorder="1" applyAlignment="1">
      <alignment vertical="center"/>
    </xf>
    <xf numFmtId="0" fontId="0" fillId="0" borderId="55" xfId="0" applyBorder="1" applyAlignment="1">
      <alignment horizontal="center"/>
    </xf>
    <xf numFmtId="1" fontId="72" fillId="3" borderId="18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3" fillId="0" borderId="69" xfId="0" applyFont="1" applyFill="1" applyBorder="1" applyAlignment="1">
      <alignment horizontal="left" vertical="center" wrapText="1"/>
    </xf>
    <xf numFmtId="0" fontId="0" fillId="2" borderId="54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vertical="center"/>
    </xf>
    <xf numFmtId="0" fontId="83" fillId="0" borderId="13" xfId="0" applyFont="1" applyFill="1" applyBorder="1" applyAlignment="1">
      <alignment vertical="center" wrapText="1"/>
    </xf>
    <xf numFmtId="164" fontId="71" fillId="0" borderId="36" xfId="0" applyNumberFormat="1" applyFont="1" applyFill="1" applyBorder="1" applyAlignment="1">
      <alignment vertical="center"/>
    </xf>
    <xf numFmtId="164" fontId="71" fillId="0" borderId="39" xfId="0" applyNumberFormat="1" applyFont="1" applyFill="1" applyBorder="1" applyAlignment="1">
      <alignment vertical="center"/>
    </xf>
    <xf numFmtId="164" fontId="71" fillId="2" borderId="39" xfId="0" applyNumberFormat="1" applyFont="1" applyFill="1" applyBorder="1" applyAlignment="1">
      <alignment vertical="center"/>
    </xf>
    <xf numFmtId="1" fontId="71" fillId="5" borderId="14" xfId="0" applyNumberFormat="1" applyFont="1" applyFill="1" applyBorder="1" applyAlignment="1">
      <alignment vertical="center"/>
    </xf>
    <xf numFmtId="164" fontId="71" fillId="2" borderId="17" xfId="0" applyNumberFormat="1" applyFont="1" applyFill="1" applyBorder="1" applyAlignment="1">
      <alignment vertical="center"/>
    </xf>
    <xf numFmtId="0" fontId="71" fillId="0" borderId="17" xfId="0" applyFont="1" applyFill="1" applyBorder="1" applyAlignment="1">
      <alignment vertical="center"/>
    </xf>
    <xf numFmtId="164" fontId="71" fillId="0" borderId="39" xfId="0" applyNumberFormat="1" applyFont="1" applyBorder="1" applyAlignment="1">
      <alignment vertical="center"/>
    </xf>
    <xf numFmtId="164" fontId="71" fillId="0" borderId="17" xfId="0" applyNumberFormat="1" applyFont="1" applyBorder="1" applyAlignment="1">
      <alignment vertical="center"/>
    </xf>
    <xf numFmtId="164" fontId="0" fillId="0" borderId="16" xfId="0" applyNumberFormat="1" applyFill="1" applyBorder="1" applyAlignment="1">
      <alignment vertical="center"/>
    </xf>
    <xf numFmtId="1" fontId="84" fillId="0" borderId="70" xfId="0" applyNumberFormat="1" applyFont="1" applyFill="1" applyBorder="1" applyAlignment="1">
      <alignment horizontal="center" vertical="center" shrinkToFit="1"/>
    </xf>
    <xf numFmtId="164" fontId="0" fillId="0" borderId="72" xfId="0" applyNumberFormat="1" applyBorder="1" applyAlignment="1">
      <alignment vertical="center"/>
    </xf>
    <xf numFmtId="0" fontId="0" fillId="0" borderId="43" xfId="0" applyBorder="1" applyAlignment="1">
      <alignment vertical="center"/>
    </xf>
    <xf numFmtId="164" fontId="0" fillId="0" borderId="36" xfId="0" applyNumberFormat="1" applyBorder="1" applyAlignment="1">
      <alignment vertical="center"/>
    </xf>
    <xf numFmtId="164" fontId="0" fillId="0" borderId="43" xfId="0" applyNumberFormat="1" applyBorder="1" applyAlignment="1">
      <alignment vertical="center"/>
    </xf>
    <xf numFmtId="164" fontId="0" fillId="0" borderId="72" xfId="0" applyNumberFormat="1" applyFill="1" applyBorder="1" applyAlignment="1">
      <alignment vertical="center"/>
    </xf>
    <xf numFmtId="0" fontId="0" fillId="0" borderId="43" xfId="0" applyFill="1" applyBorder="1" applyAlignment="1">
      <alignment vertical="center"/>
    </xf>
    <xf numFmtId="164" fontId="0" fillId="2" borderId="43" xfId="0" applyNumberFormat="1" applyFill="1" applyBorder="1" applyAlignment="1">
      <alignment vertical="center"/>
    </xf>
    <xf numFmtId="0" fontId="0" fillId="2" borderId="18" xfId="0" applyFill="1" applyBorder="1" applyAlignment="1">
      <alignment horizontal="center" vertical="center"/>
    </xf>
    <xf numFmtId="164" fontId="0" fillId="0" borderId="20" xfId="0" applyNumberFormat="1" applyFill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83" fillId="0" borderId="26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83" fillId="0" borderId="25" xfId="0" applyFont="1" applyFill="1" applyBorder="1" applyAlignment="1">
      <alignment horizontal="left" vertical="center" wrapText="1"/>
    </xf>
    <xf numFmtId="0" fontId="69" fillId="0" borderId="14" xfId="0" applyFont="1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center"/>
    </xf>
    <xf numFmtId="0" fontId="74" fillId="5" borderId="22" xfId="0" applyFont="1" applyFill="1" applyBorder="1" applyAlignment="1">
      <alignment vertical="center"/>
    </xf>
    <xf numFmtId="0" fontId="0" fillId="0" borderId="18" xfId="0" applyBorder="1" applyAlignment="1">
      <alignment horizontal="center" vertical="center"/>
    </xf>
    <xf numFmtId="1" fontId="84" fillId="0" borderId="24" xfId="0" applyNumberFormat="1" applyFont="1" applyFill="1" applyBorder="1" applyAlignment="1">
      <alignment horizontal="center" vertical="center" shrinkToFit="1"/>
    </xf>
    <xf numFmtId="164" fontId="0" fillId="0" borderId="36" xfId="0" applyNumberFormat="1" applyFill="1" applyBorder="1" applyAlignment="1">
      <alignment vertical="center"/>
    </xf>
    <xf numFmtId="164" fontId="0" fillId="0" borderId="19" xfId="0" applyNumberFormat="1" applyBorder="1" applyAlignment="1">
      <alignment vertical="center"/>
    </xf>
    <xf numFmtId="164" fontId="0" fillId="0" borderId="19" xfId="0" applyNumberFormat="1" applyFill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64" fontId="68" fillId="0" borderId="39" xfId="0" applyNumberFormat="1" applyFont="1" applyFill="1" applyBorder="1" applyAlignment="1">
      <alignment vertical="center"/>
    </xf>
    <xf numFmtId="0" fontId="68" fillId="5" borderId="14" xfId="0" applyFont="1" applyFill="1" applyBorder="1" applyAlignment="1">
      <alignment vertical="center"/>
    </xf>
    <xf numFmtId="164" fontId="68" fillId="2" borderId="17" xfId="0" applyNumberFormat="1" applyFont="1" applyFill="1" applyBorder="1" applyAlignment="1">
      <alignment vertical="center"/>
    </xf>
    <xf numFmtId="164" fontId="68" fillId="2" borderId="39" xfId="0" applyNumberFormat="1" applyFont="1" applyFill="1" applyBorder="1" applyAlignment="1">
      <alignment vertical="center"/>
    </xf>
    <xf numFmtId="164" fontId="86" fillId="0" borderId="17" xfId="0" applyNumberFormat="1" applyFont="1" applyBorder="1" applyAlignment="1">
      <alignment vertical="center"/>
    </xf>
    <xf numFmtId="0" fontId="0" fillId="0" borderId="18" xfId="0" applyBorder="1" applyAlignment="1">
      <alignment horizontal="center" vertical="center"/>
    </xf>
    <xf numFmtId="164" fontId="86" fillId="0" borderId="39" xfId="0" applyNumberFormat="1" applyFont="1" applyFill="1" applyBorder="1" applyAlignment="1">
      <alignment horizontal="right" vertical="center"/>
    </xf>
    <xf numFmtId="0" fontId="66" fillId="5" borderId="14" xfId="0" applyFont="1" applyFill="1" applyBorder="1" applyAlignment="1">
      <alignment horizontal="right" vertical="center"/>
    </xf>
    <xf numFmtId="164" fontId="71" fillId="0" borderId="17" xfId="0" applyNumberFormat="1" applyFont="1" applyFill="1" applyBorder="1" applyAlignment="1">
      <alignment vertical="center"/>
    </xf>
    <xf numFmtId="0" fontId="0" fillId="5" borderId="14" xfId="0" applyFill="1" applyBorder="1" applyAlignment="1">
      <alignment horizontal="right" vertical="center"/>
    </xf>
    <xf numFmtId="0" fontId="76" fillId="5" borderId="22" xfId="0" applyFont="1" applyFill="1" applyBorder="1" applyAlignment="1">
      <alignment vertical="center"/>
    </xf>
    <xf numFmtId="0" fontId="63" fillId="5" borderId="14" xfId="0" applyFont="1" applyFill="1" applyBorder="1" applyAlignment="1">
      <alignment vertical="center"/>
    </xf>
    <xf numFmtId="0" fontId="62" fillId="5" borderId="14" xfId="0" applyFont="1" applyFill="1" applyBorder="1" applyAlignment="1">
      <alignment vertical="center"/>
    </xf>
    <xf numFmtId="0" fontId="61" fillId="5" borderId="14" xfId="0" applyFont="1" applyFill="1" applyBorder="1" applyAlignment="1">
      <alignment vertical="center"/>
    </xf>
    <xf numFmtId="0" fontId="61" fillId="5" borderId="10" xfId="0" applyFont="1" applyFill="1" applyBorder="1" applyAlignment="1">
      <alignment vertical="center"/>
    </xf>
    <xf numFmtId="0" fontId="59" fillId="5" borderId="26" xfId="0" applyFont="1" applyFill="1" applyBorder="1" applyAlignment="1">
      <alignment vertical="center"/>
    </xf>
    <xf numFmtId="0" fontId="59" fillId="5" borderId="10" xfId="0" applyFont="1" applyFill="1" applyBorder="1" applyAlignment="1">
      <alignment vertical="center"/>
    </xf>
    <xf numFmtId="0" fontId="58" fillId="5" borderId="14" xfId="0" applyFont="1" applyFill="1" applyBorder="1" applyAlignment="1">
      <alignment vertical="center"/>
    </xf>
    <xf numFmtId="0" fontId="71" fillId="0" borderId="17" xfId="0" applyFont="1" applyBorder="1" applyAlignment="1">
      <alignment vertical="center"/>
    </xf>
    <xf numFmtId="0" fontId="60" fillId="5" borderId="14" xfId="0" applyFont="1" applyFill="1" applyBorder="1" applyAlignment="1">
      <alignment vertical="center"/>
    </xf>
    <xf numFmtId="164" fontId="57" fillId="0" borderId="1" xfId="0" applyNumberFormat="1" applyFont="1" applyFill="1" applyBorder="1" applyAlignment="1">
      <alignment vertical="center"/>
    </xf>
    <xf numFmtId="164" fontId="57" fillId="0" borderId="36" xfId="0" applyNumberFormat="1" applyFont="1" applyFill="1" applyBorder="1" applyAlignment="1">
      <alignment vertical="center"/>
    </xf>
    <xf numFmtId="0" fontId="57" fillId="5" borderId="37" xfId="0" applyFont="1" applyFill="1" applyBorder="1" applyAlignment="1">
      <alignment vertical="center"/>
    </xf>
    <xf numFmtId="164" fontId="57" fillId="0" borderId="39" xfId="0" applyNumberFormat="1" applyFont="1" applyFill="1" applyBorder="1" applyAlignment="1">
      <alignment vertical="center"/>
    </xf>
    <xf numFmtId="0" fontId="57" fillId="5" borderId="14" xfId="0" applyFont="1" applyFill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70" fillId="0" borderId="18" xfId="0" applyFont="1" applyFill="1" applyBorder="1" applyAlignment="1">
      <alignment vertical="center"/>
    </xf>
    <xf numFmtId="1" fontId="84" fillId="0" borderId="74" xfId="0" applyNumberFormat="1" applyFont="1" applyFill="1" applyBorder="1" applyAlignment="1">
      <alignment horizontal="center" vertical="center" shrinkToFit="1"/>
    </xf>
    <xf numFmtId="0" fontId="83" fillId="0" borderId="27" xfId="0" applyFont="1" applyFill="1" applyBorder="1" applyAlignment="1">
      <alignment horizontal="center" vertical="center" wrapText="1"/>
    </xf>
    <xf numFmtId="0" fontId="83" fillId="0" borderId="11" xfId="0" applyFont="1" applyFill="1" applyBorder="1" applyAlignment="1">
      <alignment horizontal="left" vertical="center" wrapText="1"/>
    </xf>
    <xf numFmtId="0" fontId="83" fillId="0" borderId="68" xfId="0" applyFont="1" applyFill="1" applyBorder="1" applyAlignment="1">
      <alignment horizontal="center" vertical="center" wrapText="1"/>
    </xf>
    <xf numFmtId="164" fontId="68" fillId="0" borderId="29" xfId="0" applyNumberFormat="1" applyFont="1" applyFill="1" applyBorder="1" applyAlignment="1">
      <alignment vertical="center"/>
    </xf>
    <xf numFmtId="0" fontId="68" fillId="5" borderId="27" xfId="0" applyFont="1" applyFill="1" applyBorder="1" applyAlignment="1">
      <alignment vertical="center"/>
    </xf>
    <xf numFmtId="164" fontId="0" fillId="0" borderId="29" xfId="0" applyNumberFormat="1" applyFill="1" applyBorder="1" applyAlignment="1">
      <alignment vertical="center"/>
    </xf>
    <xf numFmtId="0" fontId="82" fillId="5" borderId="27" xfId="0" applyFont="1" applyFill="1" applyBorder="1" applyAlignment="1">
      <alignment vertical="center"/>
    </xf>
    <xf numFmtId="164" fontId="0" fillId="0" borderId="75" xfId="0" applyNumberFormat="1" applyFill="1" applyBorder="1" applyAlignment="1">
      <alignment vertical="center"/>
    </xf>
    <xf numFmtId="0" fontId="0" fillId="0" borderId="57" xfId="0" applyBorder="1" applyAlignment="1">
      <alignment vertical="center"/>
    </xf>
    <xf numFmtId="164" fontId="57" fillId="0" borderId="29" xfId="0" applyNumberFormat="1" applyFont="1" applyFill="1" applyBorder="1" applyAlignment="1">
      <alignment vertical="center"/>
    </xf>
    <xf numFmtId="164" fontId="0" fillId="0" borderId="29" xfId="0" applyNumberFormat="1" applyBorder="1" applyAlignment="1">
      <alignment vertical="center"/>
    </xf>
    <xf numFmtId="0" fontId="0" fillId="5" borderId="27" xfId="0" applyFill="1" applyBorder="1" applyAlignment="1">
      <alignment vertical="center"/>
    </xf>
    <xf numFmtId="0" fontId="0" fillId="0" borderId="11" xfId="0" applyFill="1" applyBorder="1" applyAlignment="1">
      <alignment horizontal="center" vertical="center"/>
    </xf>
    <xf numFmtId="0" fontId="83" fillId="0" borderId="57" xfId="0" applyFont="1" applyFill="1" applyBorder="1" applyAlignment="1">
      <alignment horizontal="left" vertical="center" wrapText="1"/>
    </xf>
    <xf numFmtId="164" fontId="68" fillId="0" borderId="57" xfId="0" applyNumberFormat="1" applyFont="1" applyFill="1" applyBorder="1" applyAlignment="1">
      <alignment vertical="center"/>
    </xf>
    <xf numFmtId="0" fontId="0" fillId="0" borderId="57" xfId="0" applyFill="1" applyBorder="1" applyAlignment="1">
      <alignment vertical="center"/>
    </xf>
    <xf numFmtId="0" fontId="83" fillId="0" borderId="76" xfId="0" applyFont="1" applyFill="1" applyBorder="1" applyAlignment="1">
      <alignment horizontal="left" vertical="center" wrapText="1"/>
    </xf>
    <xf numFmtId="1" fontId="84" fillId="0" borderId="77" xfId="0" applyNumberFormat="1" applyFont="1" applyFill="1" applyBorder="1" applyAlignment="1">
      <alignment horizontal="center" vertical="center" shrinkToFit="1"/>
    </xf>
    <xf numFmtId="0" fontId="83" fillId="0" borderId="78" xfId="0" applyFont="1" applyFill="1" applyBorder="1" applyAlignment="1">
      <alignment horizontal="center" vertical="center" wrapText="1"/>
    </xf>
    <xf numFmtId="0" fontId="83" fillId="0" borderId="11" xfId="0" applyFont="1" applyFill="1" applyBorder="1" applyAlignment="1">
      <alignment horizontal="center" vertical="center" wrapText="1"/>
    </xf>
    <xf numFmtId="1" fontId="72" fillId="3" borderId="11" xfId="0" applyNumberFormat="1" applyFont="1" applyFill="1" applyBorder="1" applyAlignment="1">
      <alignment horizontal="center" vertical="center"/>
    </xf>
    <xf numFmtId="0" fontId="68" fillId="0" borderId="57" xfId="0" applyFont="1" applyFill="1" applyBorder="1" applyAlignment="1">
      <alignment vertical="center"/>
    </xf>
    <xf numFmtId="164" fontId="68" fillId="0" borderId="29" xfId="0" applyNumberFormat="1" applyFont="1" applyBorder="1" applyAlignment="1">
      <alignment vertical="center"/>
    </xf>
    <xf numFmtId="1" fontId="68" fillId="5" borderId="27" xfId="0" applyNumberFormat="1" applyFont="1" applyFill="1" applyBorder="1" applyAlignment="1">
      <alignment vertical="center"/>
    </xf>
    <xf numFmtId="164" fontId="68" fillId="0" borderId="57" xfId="0" applyNumberFormat="1" applyFont="1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64" fontId="0" fillId="0" borderId="79" xfId="0" applyNumberFormat="1" applyBorder="1" applyAlignment="1">
      <alignment vertical="center"/>
    </xf>
    <xf numFmtId="0" fontId="57" fillId="5" borderId="27" xfId="0" applyFont="1" applyFill="1" applyBorder="1" applyAlignment="1">
      <alignment vertical="center"/>
    </xf>
    <xf numFmtId="0" fontId="56" fillId="5" borderId="6" xfId="0" applyFont="1" applyFill="1" applyBorder="1" applyAlignment="1">
      <alignment vertical="center"/>
    </xf>
    <xf numFmtId="0" fontId="56" fillId="5" borderId="14" xfId="0" applyFont="1" applyFill="1" applyBorder="1" applyAlignment="1">
      <alignment vertical="center"/>
    </xf>
    <xf numFmtId="0" fontId="54" fillId="5" borderId="3" xfId="0" applyFont="1" applyFill="1" applyBorder="1" applyAlignment="1">
      <alignment vertical="center"/>
    </xf>
    <xf numFmtId="0" fontId="53" fillId="5" borderId="37" xfId="0" applyFont="1" applyFill="1" applyBorder="1" applyAlignment="1">
      <alignment vertical="center"/>
    </xf>
    <xf numFmtId="0" fontId="59" fillId="5" borderId="14" xfId="0" applyFont="1" applyFill="1" applyBorder="1" applyAlignment="1">
      <alignment vertical="center"/>
    </xf>
    <xf numFmtId="0" fontId="53" fillId="5" borderId="14" xfId="0" applyFont="1" applyFill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0" fillId="0" borderId="66" xfId="0" applyFont="1" applyFill="1" applyBorder="1" applyAlignment="1">
      <alignment vertical="center"/>
    </xf>
    <xf numFmtId="0" fontId="51" fillId="5" borderId="14" xfId="0" applyFont="1" applyFill="1" applyBorder="1" applyAlignment="1">
      <alignment vertical="center"/>
    </xf>
    <xf numFmtId="0" fontId="49" fillId="5" borderId="3" xfId="0" applyFont="1" applyFill="1" applyBorder="1" applyAlignment="1">
      <alignment vertical="center"/>
    </xf>
    <xf numFmtId="0" fontId="49" fillId="5" borderId="14" xfId="0" applyFont="1" applyFill="1" applyBorder="1" applyAlignment="1">
      <alignment vertical="center"/>
    </xf>
    <xf numFmtId="0" fontId="48" fillId="5" borderId="14" xfId="0" applyFont="1" applyFill="1" applyBorder="1" applyAlignment="1">
      <alignment vertical="center"/>
    </xf>
    <xf numFmtId="0" fontId="47" fillId="5" borderId="14" xfId="0" applyFont="1" applyFill="1" applyBorder="1" applyAlignment="1">
      <alignment vertical="center"/>
    </xf>
    <xf numFmtId="0" fontId="46" fillId="5" borderId="14" xfId="0" applyFont="1" applyFill="1" applyBorder="1" applyAlignment="1">
      <alignment vertical="center"/>
    </xf>
    <xf numFmtId="0" fontId="44" fillId="5" borderId="14" xfId="0" applyFont="1" applyFill="1" applyBorder="1" applyAlignment="1">
      <alignment vertical="center"/>
    </xf>
    <xf numFmtId="0" fontId="44" fillId="5" borderId="37" xfId="0" applyFont="1" applyFill="1" applyBorder="1" applyAlignment="1">
      <alignment vertical="center"/>
    </xf>
    <xf numFmtId="0" fontId="80" fillId="0" borderId="18" xfId="0" applyFont="1" applyFill="1" applyBorder="1" applyAlignment="1">
      <alignment vertical="center"/>
    </xf>
    <xf numFmtId="0" fontId="43" fillId="5" borderId="14" xfId="0" applyFont="1" applyFill="1" applyBorder="1" applyAlignment="1">
      <alignment vertical="center"/>
    </xf>
    <xf numFmtId="0" fontId="42" fillId="5" borderId="14" xfId="0" applyFont="1" applyFill="1" applyBorder="1" applyAlignment="1">
      <alignment vertical="center"/>
    </xf>
    <xf numFmtId="0" fontId="41" fillId="5" borderId="14" xfId="0" applyFont="1" applyFill="1" applyBorder="1" applyAlignment="1">
      <alignment vertical="center"/>
    </xf>
    <xf numFmtId="0" fontId="41" fillId="5" borderId="26" xfId="0" applyFont="1" applyFill="1" applyBorder="1" applyAlignment="1">
      <alignment vertical="center"/>
    </xf>
    <xf numFmtId="0" fontId="40" fillId="5" borderId="14" xfId="0" applyFont="1" applyFill="1" applyBorder="1" applyAlignment="1">
      <alignment vertical="center"/>
    </xf>
    <xf numFmtId="0" fontId="39" fillId="5" borderId="14" xfId="0" applyFont="1" applyFill="1" applyBorder="1" applyAlignment="1">
      <alignment vertical="center"/>
    </xf>
    <xf numFmtId="1" fontId="39" fillId="5" borderId="14" xfId="0" applyNumberFormat="1" applyFont="1" applyFill="1" applyBorder="1" applyAlignment="1">
      <alignment vertical="center"/>
    </xf>
    <xf numFmtId="0" fontId="54" fillId="5" borderId="14" xfId="0" applyFont="1" applyFill="1" applyBorder="1" applyAlignment="1">
      <alignment vertical="center"/>
    </xf>
    <xf numFmtId="0" fontId="39" fillId="5" borderId="37" xfId="0" applyFont="1" applyFill="1" applyBorder="1" applyAlignment="1">
      <alignment vertical="center"/>
    </xf>
    <xf numFmtId="0" fontId="55" fillId="5" borderId="37" xfId="0" applyFont="1" applyFill="1" applyBorder="1" applyAlignment="1">
      <alignment vertical="center"/>
    </xf>
    <xf numFmtId="0" fontId="38" fillId="5" borderId="14" xfId="0" applyFont="1" applyFill="1" applyBorder="1" applyAlignment="1">
      <alignment vertical="center"/>
    </xf>
    <xf numFmtId="0" fontId="36" fillId="5" borderId="6" xfId="0" applyFont="1" applyFill="1" applyBorder="1" applyAlignment="1">
      <alignment vertical="center"/>
    </xf>
    <xf numFmtId="0" fontId="83" fillId="0" borderId="39" xfId="0" applyFont="1" applyFill="1" applyBorder="1" applyAlignment="1">
      <alignment horizontal="left" vertical="center" wrapText="1"/>
    </xf>
    <xf numFmtId="0" fontId="0" fillId="0" borderId="55" xfId="0" applyBorder="1" applyAlignment="1">
      <alignment horizontal="center"/>
    </xf>
    <xf numFmtId="0" fontId="0" fillId="0" borderId="55" xfId="0" applyBorder="1" applyAlignment="1">
      <alignment horizontal="center"/>
    </xf>
    <xf numFmtId="0" fontId="35" fillId="0" borderId="53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34" fillId="5" borderId="14" xfId="0" applyFont="1" applyFill="1" applyBorder="1" applyAlignment="1">
      <alignment vertical="center"/>
    </xf>
    <xf numFmtId="164" fontId="0" fillId="0" borderId="39" xfId="0" applyNumberFormat="1" applyBorder="1" applyAlignment="1">
      <alignment horizontal="right" vertical="center"/>
    </xf>
    <xf numFmtId="0" fontId="34" fillId="0" borderId="53" xfId="0" applyFont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33" fillId="5" borderId="14" xfId="0" applyFont="1" applyFill="1" applyBorder="1" applyAlignment="1">
      <alignment vertical="center"/>
    </xf>
    <xf numFmtId="0" fontId="33" fillId="5" borderId="22" xfId="0" applyFont="1" applyFill="1" applyBorder="1" applyAlignment="1">
      <alignment vertical="center"/>
    </xf>
    <xf numFmtId="1" fontId="84" fillId="0" borderId="21" xfId="0" applyNumberFormat="1" applyFont="1" applyFill="1" applyBorder="1" applyAlignment="1">
      <alignment horizontal="center" vertical="center" shrinkToFit="1"/>
    </xf>
    <xf numFmtId="0" fontId="34" fillId="0" borderId="40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1" fontId="32" fillId="5" borderId="14" xfId="0" applyNumberFormat="1" applyFont="1" applyFill="1" applyBorder="1" applyAlignment="1">
      <alignment vertical="center"/>
    </xf>
    <xf numFmtId="0" fontId="32" fillId="5" borderId="37" xfId="0" applyFont="1" applyFill="1" applyBorder="1" applyAlignment="1">
      <alignment vertical="center"/>
    </xf>
    <xf numFmtId="0" fontId="32" fillId="5" borderId="14" xfId="0" applyFont="1" applyFill="1" applyBorder="1" applyAlignment="1">
      <alignment vertical="center"/>
    </xf>
    <xf numFmtId="0" fontId="0" fillId="0" borderId="18" xfId="0" applyFill="1" applyBorder="1" applyAlignment="1">
      <alignment horizontal="center" vertical="center"/>
    </xf>
    <xf numFmtId="0" fontId="32" fillId="5" borderId="22" xfId="0" applyFont="1" applyFill="1" applyBorder="1" applyAlignment="1">
      <alignment vertical="center"/>
    </xf>
    <xf numFmtId="0" fontId="33" fillId="0" borderId="53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5" xfId="0" applyBorder="1" applyAlignment="1">
      <alignment horizontal="center"/>
    </xf>
    <xf numFmtId="0" fontId="0" fillId="3" borderId="18" xfId="0" applyFill="1" applyBorder="1" applyAlignment="1">
      <alignment horizontal="center" vertical="center"/>
    </xf>
    <xf numFmtId="0" fontId="31" fillId="5" borderId="14" xfId="0" applyFont="1" applyFill="1" applyBorder="1" applyAlignment="1">
      <alignment horizontal="right" vertical="center"/>
    </xf>
    <xf numFmtId="0" fontId="0" fillId="0" borderId="18" xfId="0" applyBorder="1" applyAlignment="1">
      <alignment horizontal="center" vertical="center"/>
    </xf>
    <xf numFmtId="0" fontId="30" fillId="5" borderId="14" xfId="0" applyFont="1" applyFill="1" applyBorder="1" applyAlignment="1">
      <alignment vertical="center"/>
    </xf>
    <xf numFmtId="0" fontId="30" fillId="5" borderId="14" xfId="0" applyFont="1" applyFill="1" applyBorder="1" applyAlignment="1">
      <alignment horizontal="right" vertical="center"/>
    </xf>
    <xf numFmtId="164" fontId="0" fillId="0" borderId="17" xfId="0" applyNumberFormat="1" applyFill="1" applyBorder="1" applyAlignment="1">
      <alignment horizontal="right" vertical="center"/>
    </xf>
    <xf numFmtId="164" fontId="86" fillId="0" borderId="17" xfId="0" applyNumberFormat="1" applyFont="1" applyFill="1" applyBorder="1" applyAlignment="1">
      <alignment horizontal="right" vertical="center"/>
    </xf>
    <xf numFmtId="0" fontId="52" fillId="5" borderId="22" xfId="0" applyFont="1" applyFill="1" applyBorder="1" applyAlignment="1">
      <alignment vertical="center"/>
    </xf>
    <xf numFmtId="0" fontId="30" fillId="5" borderId="37" xfId="0" applyFont="1" applyFill="1" applyBorder="1" applyAlignment="1">
      <alignment vertical="center"/>
    </xf>
    <xf numFmtId="0" fontId="30" fillId="0" borderId="43" xfId="0" applyFont="1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29" fillId="5" borderId="3" xfId="0" applyFont="1" applyFill="1" applyBorder="1" applyAlignment="1">
      <alignment vertical="center"/>
    </xf>
    <xf numFmtId="0" fontId="29" fillId="5" borderId="6" xfId="0" applyFont="1" applyFill="1" applyBorder="1" applyAlignment="1">
      <alignment vertical="center"/>
    </xf>
    <xf numFmtId="0" fontId="64" fillId="5" borderId="26" xfId="0" applyFont="1" applyFill="1" applyBorder="1" applyAlignment="1">
      <alignment vertical="center"/>
    </xf>
    <xf numFmtId="0" fontId="28" fillId="5" borderId="3" xfId="0" applyFont="1" applyFill="1" applyBorder="1" applyAlignment="1">
      <alignment vertical="center"/>
    </xf>
    <xf numFmtId="164" fontId="28" fillId="0" borderId="16" xfId="0" applyNumberFormat="1" applyFont="1" applyBorder="1" applyAlignment="1">
      <alignment vertical="center"/>
    </xf>
    <xf numFmtId="0" fontId="28" fillId="5" borderId="6" xfId="0" applyFont="1" applyFill="1" applyBorder="1" applyAlignment="1">
      <alignment vertical="center"/>
    </xf>
    <xf numFmtId="0" fontId="28" fillId="5" borderId="14" xfId="0" applyFont="1" applyFill="1" applyBorder="1" applyAlignment="1">
      <alignment vertical="center"/>
    </xf>
    <xf numFmtId="164" fontId="28" fillId="0" borderId="17" xfId="0" applyNumberFormat="1" applyFont="1" applyBorder="1" applyAlignment="1">
      <alignment vertical="center"/>
    </xf>
    <xf numFmtId="0" fontId="28" fillId="5" borderId="26" xfId="0" applyFont="1" applyFill="1" applyBorder="1" applyAlignment="1">
      <alignment vertical="center"/>
    </xf>
    <xf numFmtId="0" fontId="28" fillId="5" borderId="14" xfId="0" applyFont="1" applyFill="1" applyBorder="1" applyAlignment="1">
      <alignment horizontal="right" vertical="center"/>
    </xf>
    <xf numFmtId="0" fontId="28" fillId="5" borderId="10" xfId="0" applyFont="1" applyFill="1" applyBorder="1" applyAlignment="1">
      <alignment vertical="center"/>
    </xf>
    <xf numFmtId="164" fontId="28" fillId="0" borderId="13" xfId="0" applyNumberFormat="1" applyFont="1" applyBorder="1" applyAlignment="1">
      <alignment vertical="center"/>
    </xf>
    <xf numFmtId="0" fontId="28" fillId="0" borderId="18" xfId="0" applyFont="1" applyFill="1" applyBorder="1" applyAlignment="1">
      <alignment vertical="center"/>
    </xf>
    <xf numFmtId="0" fontId="28" fillId="0" borderId="53" xfId="0" applyFont="1" applyBorder="1" applyAlignment="1">
      <alignment horizontal="center" vertical="center"/>
    </xf>
    <xf numFmtId="0" fontId="81" fillId="0" borderId="15" xfId="0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center" vertical="center"/>
    </xf>
    <xf numFmtId="0" fontId="40" fillId="5" borderId="3" xfId="0" applyFont="1" applyFill="1" applyBorder="1" applyAlignment="1">
      <alignment vertical="center"/>
    </xf>
    <xf numFmtId="0" fontId="74" fillId="5" borderId="37" xfId="0" applyFont="1" applyFill="1" applyBorder="1" applyAlignment="1">
      <alignment vertical="center"/>
    </xf>
    <xf numFmtId="0" fontId="76" fillId="5" borderId="37" xfId="0" applyFont="1" applyFill="1" applyBorder="1" applyAlignment="1">
      <alignment vertical="center"/>
    </xf>
    <xf numFmtId="0" fontId="27" fillId="5" borderId="3" xfId="0" applyFont="1" applyFill="1" applyBorder="1" applyAlignment="1">
      <alignment vertical="center"/>
    </xf>
    <xf numFmtId="0" fontId="27" fillId="5" borderId="14" xfId="0" applyFont="1" applyFill="1" applyBorder="1" applyAlignment="1">
      <alignment vertical="center"/>
    </xf>
    <xf numFmtId="164" fontId="27" fillId="0" borderId="44" xfId="0" applyNumberFormat="1" applyFont="1" applyFill="1" applyBorder="1" applyAlignment="1">
      <alignment vertical="center"/>
    </xf>
    <xf numFmtId="0" fontId="27" fillId="5" borderId="22" xfId="0" applyFont="1" applyFill="1" applyBorder="1" applyAlignment="1">
      <alignment vertical="center"/>
    </xf>
    <xf numFmtId="164" fontId="27" fillId="0" borderId="17" xfId="0" applyNumberFormat="1" applyFont="1" applyFill="1" applyBorder="1" applyAlignment="1">
      <alignment vertical="center"/>
    </xf>
    <xf numFmtId="164" fontId="27" fillId="0" borderId="17" xfId="0" applyNumberFormat="1" applyFont="1" applyFill="1" applyBorder="1" applyAlignment="1">
      <alignment horizontal="right" vertical="center"/>
    </xf>
    <xf numFmtId="0" fontId="27" fillId="5" borderId="14" xfId="0" applyFont="1" applyFill="1" applyBorder="1" applyAlignment="1">
      <alignment horizontal="right" vertical="center"/>
    </xf>
    <xf numFmtId="164" fontId="27" fillId="0" borderId="13" xfId="0" applyNumberFormat="1" applyFont="1" applyFill="1" applyBorder="1" applyAlignment="1">
      <alignment vertical="center"/>
    </xf>
    <xf numFmtId="0" fontId="27" fillId="5" borderId="10" xfId="0" applyFont="1" applyFill="1" applyBorder="1" applyAlignment="1">
      <alignment vertical="center"/>
    </xf>
    <xf numFmtId="164" fontId="26" fillId="0" borderId="17" xfId="0" applyNumberFormat="1" applyFont="1" applyBorder="1" applyAlignment="1">
      <alignment horizontal="right" vertical="center"/>
    </xf>
    <xf numFmtId="0" fontId="0" fillId="0" borderId="18" xfId="0" applyBorder="1" applyAlignment="1">
      <alignment horizontal="center" vertical="center"/>
    </xf>
    <xf numFmtId="0" fontId="0" fillId="0" borderId="55" xfId="0" applyBorder="1" applyAlignment="1">
      <alignment horizontal="center"/>
    </xf>
    <xf numFmtId="0" fontId="0" fillId="3" borderId="18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83" fillId="0" borderId="44" xfId="0" applyFont="1" applyFill="1" applyBorder="1" applyAlignment="1">
      <alignment vertical="center"/>
    </xf>
    <xf numFmtId="0" fontId="81" fillId="0" borderId="21" xfId="0" applyFont="1" applyFill="1" applyBorder="1" applyAlignment="1">
      <alignment horizontal="center" vertical="center"/>
    </xf>
    <xf numFmtId="0" fontId="78" fillId="0" borderId="22" xfId="0" applyFont="1" applyFill="1" applyBorder="1" applyAlignment="1">
      <alignment horizontal="center" vertical="center"/>
    </xf>
    <xf numFmtId="0" fontId="52" fillId="0" borderId="66" xfId="0" applyFont="1" applyFill="1" applyBorder="1" applyAlignment="1">
      <alignment vertical="center"/>
    </xf>
    <xf numFmtId="164" fontId="24" fillId="0" borderId="1" xfId="0" applyNumberFormat="1" applyFont="1" applyFill="1" applyBorder="1" applyAlignment="1">
      <alignment vertical="center"/>
    </xf>
    <xf numFmtId="0" fontId="24" fillId="5" borderId="3" xfId="0" applyFont="1" applyFill="1" applyBorder="1" applyAlignment="1">
      <alignment vertical="center"/>
    </xf>
    <xf numFmtId="0" fontId="24" fillId="0" borderId="16" xfId="0" applyFont="1" applyBorder="1" applyAlignment="1">
      <alignment vertical="center"/>
    </xf>
    <xf numFmtId="164" fontId="24" fillId="0" borderId="39" xfId="0" applyNumberFormat="1" applyFont="1" applyFill="1" applyBorder="1" applyAlignment="1">
      <alignment vertical="center"/>
    </xf>
    <xf numFmtId="0" fontId="24" fillId="5" borderId="14" xfId="0" applyFont="1" applyFill="1" applyBorder="1" applyAlignment="1">
      <alignment vertical="center"/>
    </xf>
    <xf numFmtId="0" fontId="24" fillId="0" borderId="17" xfId="0" applyFont="1" applyBorder="1" applyAlignment="1">
      <alignment vertical="center"/>
    </xf>
    <xf numFmtId="164" fontId="24" fillId="0" borderId="17" xfId="0" applyNumberFormat="1" applyFont="1" applyBorder="1" applyAlignment="1">
      <alignment vertical="center"/>
    </xf>
    <xf numFmtId="164" fontId="24" fillId="0" borderId="29" xfId="0" applyNumberFormat="1" applyFont="1" applyBorder="1" applyAlignment="1">
      <alignment vertical="center"/>
    </xf>
    <xf numFmtId="0" fontId="24" fillId="5" borderId="27" xfId="0" applyFont="1" applyFill="1" applyBorder="1" applyAlignment="1">
      <alignment vertical="center"/>
    </xf>
    <xf numFmtId="0" fontId="24" fillId="0" borderId="57" xfId="0" applyFont="1" applyBorder="1" applyAlignment="1">
      <alignment vertical="center"/>
    </xf>
    <xf numFmtId="164" fontId="24" fillId="0" borderId="5" xfId="0" applyNumberFormat="1" applyFont="1" applyFill="1" applyBorder="1" applyAlignment="1">
      <alignment vertical="center"/>
    </xf>
    <xf numFmtId="164" fontId="24" fillId="0" borderId="72" xfId="0" applyNumberFormat="1" applyFont="1" applyFill="1" applyBorder="1" applyAlignment="1">
      <alignment vertical="center"/>
    </xf>
    <xf numFmtId="0" fontId="24" fillId="5" borderId="37" xfId="0" applyFont="1" applyFill="1" applyBorder="1" applyAlignment="1">
      <alignment vertical="center"/>
    </xf>
    <xf numFmtId="0" fontId="24" fillId="0" borderId="43" xfId="0" applyFont="1" applyFill="1" applyBorder="1" applyAlignment="1">
      <alignment vertical="center"/>
    </xf>
    <xf numFmtId="164" fontId="24" fillId="0" borderId="19" xfId="0" applyNumberFormat="1" applyFont="1" applyFill="1" applyBorder="1" applyAlignment="1">
      <alignment vertical="center"/>
    </xf>
    <xf numFmtId="0" fontId="24" fillId="0" borderId="17" xfId="0" applyFont="1" applyFill="1" applyBorder="1" applyAlignment="1">
      <alignment vertical="center"/>
    </xf>
    <xf numFmtId="164" fontId="24" fillId="0" borderId="75" xfId="0" applyNumberFormat="1" applyFont="1" applyFill="1" applyBorder="1" applyAlignment="1">
      <alignment vertical="center"/>
    </xf>
    <xf numFmtId="164" fontId="24" fillId="0" borderId="57" xfId="0" applyNumberFormat="1" applyFont="1" applyFill="1" applyBorder="1" applyAlignment="1">
      <alignment vertical="center"/>
    </xf>
    <xf numFmtId="0" fontId="83" fillId="0" borderId="71" xfId="0" applyFont="1" applyFill="1" applyBorder="1" applyAlignment="1">
      <alignment horizontal="center" vertical="center" wrapText="1"/>
    </xf>
    <xf numFmtId="0" fontId="32" fillId="5" borderId="3" xfId="0" applyFont="1" applyFill="1" applyBorder="1" applyAlignment="1">
      <alignment vertical="center"/>
    </xf>
    <xf numFmtId="164" fontId="0" fillId="0" borderId="5" xfId="0" applyNumberFormat="1" applyBorder="1" applyAlignment="1">
      <alignment vertical="center"/>
    </xf>
    <xf numFmtId="0" fontId="0" fillId="0" borderId="55" xfId="0" applyBorder="1" applyAlignment="1">
      <alignment horizontal="center"/>
    </xf>
    <xf numFmtId="0" fontId="0" fillId="3" borderId="18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3" fillId="5" borderId="14" xfId="0" applyFont="1" applyFill="1" applyBorder="1" applyAlignment="1">
      <alignment vertical="center"/>
    </xf>
    <xf numFmtId="1" fontId="82" fillId="5" borderId="14" xfId="0" applyNumberFormat="1" applyFont="1" applyFill="1" applyBorder="1" applyAlignment="1">
      <alignment vertical="center"/>
    </xf>
    <xf numFmtId="1" fontId="72" fillId="3" borderId="32" xfId="0" applyNumberFormat="1" applyFont="1" applyFill="1" applyBorder="1" applyAlignment="1">
      <alignment horizontal="center" vertical="center"/>
    </xf>
    <xf numFmtId="1" fontId="36" fillId="3" borderId="18" xfId="0" applyNumberFormat="1" applyFont="1" applyFill="1" applyBorder="1" applyAlignment="1">
      <alignment horizontal="center" vertical="center"/>
    </xf>
    <xf numFmtId="0" fontId="36" fillId="5" borderId="14" xfId="0" applyFont="1" applyFill="1" applyBorder="1" applyAlignment="1">
      <alignment vertical="center"/>
    </xf>
    <xf numFmtId="164" fontId="71" fillId="0" borderId="1" xfId="0" applyNumberFormat="1" applyFont="1" applyBorder="1" applyAlignment="1">
      <alignment vertical="center"/>
    </xf>
    <xf numFmtId="164" fontId="71" fillId="0" borderId="16" xfId="0" applyNumberFormat="1" applyFont="1" applyBorder="1" applyAlignment="1">
      <alignment vertical="center"/>
    </xf>
    <xf numFmtId="164" fontId="0" fillId="2" borderId="16" xfId="0" applyNumberFormat="1" applyFill="1" applyBorder="1" applyAlignment="1">
      <alignment vertical="center"/>
    </xf>
    <xf numFmtId="164" fontId="0" fillId="2" borderId="1" xfId="0" applyNumberFormat="1" applyFill="1" applyBorder="1" applyAlignment="1">
      <alignment vertical="center"/>
    </xf>
    <xf numFmtId="0" fontId="24" fillId="0" borderId="16" xfId="0" applyFont="1" applyFill="1" applyBorder="1" applyAlignment="1">
      <alignment vertical="center"/>
    </xf>
    <xf numFmtId="164" fontId="24" fillId="0" borderId="43" xfId="0" applyNumberFormat="1" applyFont="1" applyFill="1" applyBorder="1" applyAlignment="1">
      <alignment vertical="center"/>
    </xf>
    <xf numFmtId="0" fontId="0" fillId="0" borderId="55" xfId="0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36" fillId="0" borderId="16" xfId="0" applyFont="1" applyFill="1" applyBorder="1" applyAlignment="1">
      <alignment horizontal="right" vertical="center"/>
    </xf>
    <xf numFmtId="0" fontId="36" fillId="5" borderId="3" xfId="0" applyFont="1" applyFill="1" applyBorder="1" applyAlignment="1">
      <alignment horizontal="right" vertical="center"/>
    </xf>
    <xf numFmtId="164" fontId="82" fillId="5" borderId="3" xfId="0" applyNumberFormat="1" applyFont="1" applyFill="1" applyBorder="1" applyAlignment="1">
      <alignment vertical="center"/>
    </xf>
    <xf numFmtId="1" fontId="71" fillId="5" borderId="3" xfId="0" applyNumberFormat="1" applyFont="1" applyFill="1" applyBorder="1" applyAlignment="1">
      <alignment vertical="center"/>
    </xf>
    <xf numFmtId="0" fontId="37" fillId="5" borderId="3" xfId="0" applyFont="1" applyFill="1" applyBorder="1" applyAlignment="1">
      <alignment vertical="center"/>
    </xf>
    <xf numFmtId="0" fontId="50" fillId="5" borderId="3" xfId="0" applyFont="1" applyFill="1" applyBorder="1" applyAlignment="1">
      <alignment vertical="center"/>
    </xf>
    <xf numFmtId="0" fontId="0" fillId="3" borderId="18" xfId="0" applyFill="1" applyBorder="1" applyAlignment="1">
      <alignment horizontal="center" vertical="center"/>
    </xf>
    <xf numFmtId="164" fontId="87" fillId="0" borderId="43" xfId="0" applyNumberFormat="1" applyFont="1" applyFill="1" applyBorder="1" applyAlignment="1">
      <alignment vertical="center"/>
    </xf>
    <xf numFmtId="0" fontId="0" fillId="5" borderId="37" xfId="0" applyFill="1" applyBorder="1" applyAlignment="1">
      <alignment horizontal="right" vertical="center"/>
    </xf>
    <xf numFmtId="0" fontId="22" fillId="0" borderId="53" xfId="0" applyFont="1" applyBorder="1" applyAlignment="1">
      <alignment horizontal="center" vertical="center"/>
    </xf>
    <xf numFmtId="0" fontId="22" fillId="5" borderId="3" xfId="0" applyFont="1" applyFill="1" applyBorder="1" applyAlignment="1">
      <alignment vertical="center"/>
    </xf>
    <xf numFmtId="0" fontId="22" fillId="5" borderId="14" xfId="0" applyFont="1" applyFill="1" applyBorder="1" applyAlignment="1">
      <alignment vertical="center"/>
    </xf>
    <xf numFmtId="0" fontId="22" fillId="5" borderId="14" xfId="0" applyFont="1" applyFill="1" applyBorder="1" applyAlignment="1">
      <alignment horizontal="right" vertical="center"/>
    </xf>
    <xf numFmtId="0" fontId="22" fillId="5" borderId="10" xfId="0" applyFont="1" applyFill="1" applyBorder="1" applyAlignment="1">
      <alignment vertical="center"/>
    </xf>
    <xf numFmtId="0" fontId="22" fillId="5" borderId="26" xfId="0" applyFont="1" applyFill="1" applyBorder="1" applyAlignment="1">
      <alignment vertical="center"/>
    </xf>
    <xf numFmtId="0" fontId="75" fillId="5" borderId="26" xfId="0" applyFont="1" applyFill="1" applyBorder="1" applyAlignment="1">
      <alignment vertical="center"/>
    </xf>
    <xf numFmtId="0" fontId="83" fillId="0" borderId="0" xfId="0" applyFont="1" applyFill="1" applyBorder="1" applyAlignment="1">
      <alignment horizontal="left" vertical="center" wrapText="1"/>
    </xf>
    <xf numFmtId="0" fontId="83" fillId="0" borderId="67" xfId="0" applyFont="1" applyFill="1" applyBorder="1" applyAlignment="1">
      <alignment horizontal="center" vertical="center" wrapText="1"/>
    </xf>
    <xf numFmtId="0" fontId="83" fillId="0" borderId="30" xfId="0" applyFont="1" applyFill="1" applyBorder="1" applyAlignment="1">
      <alignment horizontal="left" vertical="center" wrapText="1"/>
    </xf>
    <xf numFmtId="0" fontId="0" fillId="0" borderId="18" xfId="0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164" fontId="0" fillId="0" borderId="39" xfId="0" applyNumberFormat="1" applyFill="1" applyBorder="1" applyAlignment="1">
      <alignment horizontal="right" vertical="center"/>
    </xf>
    <xf numFmtId="0" fontId="21" fillId="5" borderId="26" xfId="0" applyFont="1" applyFill="1" applyBorder="1" applyAlignment="1">
      <alignment vertical="center"/>
    </xf>
    <xf numFmtId="0" fontId="21" fillId="5" borderId="37" xfId="0" applyFont="1" applyFill="1" applyBorder="1" applyAlignment="1">
      <alignment vertical="center"/>
    </xf>
    <xf numFmtId="0" fontId="21" fillId="5" borderId="14" xfId="0" applyFont="1" applyFill="1" applyBorder="1" applyAlignment="1">
      <alignment vertical="center"/>
    </xf>
    <xf numFmtId="0" fontId="83" fillId="0" borderId="73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vertical="center"/>
    </xf>
    <xf numFmtId="0" fontId="20" fillId="5" borderId="14" xfId="0" applyFont="1" applyFill="1" applyBorder="1" applyAlignment="1">
      <alignment vertical="center"/>
    </xf>
    <xf numFmtId="0" fontId="20" fillId="5" borderId="10" xfId="0" applyFont="1" applyFill="1" applyBorder="1" applyAlignment="1">
      <alignment vertical="center"/>
    </xf>
    <xf numFmtId="0" fontId="20" fillId="5" borderId="26" xfId="0" applyFont="1" applyFill="1" applyBorder="1" applyAlignment="1">
      <alignment vertical="center"/>
    </xf>
    <xf numFmtId="0" fontId="20" fillId="5" borderId="37" xfId="0" applyFont="1" applyFill="1" applyBorder="1" applyAlignment="1">
      <alignment vertical="center"/>
    </xf>
    <xf numFmtId="0" fontId="0" fillId="0" borderId="55" xfId="0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19" fillId="5" borderId="6" xfId="0" applyFont="1" applyFill="1" applyBorder="1" applyAlignment="1">
      <alignment vertical="center"/>
    </xf>
    <xf numFmtId="0" fontId="19" fillId="5" borderId="26" xfId="0" applyFont="1" applyFill="1" applyBorder="1" applyAlignment="1">
      <alignment vertical="center"/>
    </xf>
    <xf numFmtId="0" fontId="19" fillId="5" borderId="14" xfId="0" applyFont="1" applyFill="1" applyBorder="1" applyAlignment="1">
      <alignment vertical="center"/>
    </xf>
    <xf numFmtId="0" fontId="19" fillId="5" borderId="10" xfId="0" applyFont="1" applyFill="1" applyBorder="1" applyAlignment="1">
      <alignment vertical="center"/>
    </xf>
    <xf numFmtId="0" fontId="49" fillId="5" borderId="26" xfId="0" applyFont="1" applyFill="1" applyBorder="1" applyAlignment="1">
      <alignment vertical="center"/>
    </xf>
    <xf numFmtId="0" fontId="26" fillId="5" borderId="14" xfId="0" applyFont="1" applyFill="1" applyBorder="1" applyAlignment="1">
      <alignment horizontal="right" vertical="center"/>
    </xf>
    <xf numFmtId="0" fontId="19" fillId="5" borderId="3" xfId="0" applyFont="1" applyFill="1" applyBorder="1" applyAlignment="1">
      <alignment vertical="center"/>
    </xf>
    <xf numFmtId="0" fontId="19" fillId="5" borderId="27" xfId="0" applyFont="1" applyFill="1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18" fillId="0" borderId="0" xfId="0" applyFont="1"/>
    <xf numFmtId="164" fontId="18" fillId="0" borderId="1" xfId="0" applyNumberFormat="1" applyFont="1" applyFill="1" applyBorder="1" applyAlignment="1">
      <alignment vertical="center"/>
    </xf>
    <xf numFmtId="0" fontId="18" fillId="5" borderId="3" xfId="0" applyFont="1" applyFill="1" applyBorder="1" applyAlignment="1">
      <alignment vertical="center"/>
    </xf>
    <xf numFmtId="164" fontId="18" fillId="0" borderId="16" xfId="0" applyNumberFormat="1" applyFont="1" applyBorder="1" applyAlignment="1">
      <alignment vertical="center"/>
    </xf>
    <xf numFmtId="0" fontId="18" fillId="5" borderId="6" xfId="0" applyFont="1" applyFill="1" applyBorder="1" applyAlignment="1">
      <alignment vertical="center"/>
    </xf>
    <xf numFmtId="164" fontId="18" fillId="0" borderId="39" xfId="0" applyNumberFormat="1" applyFont="1" applyBorder="1" applyAlignment="1">
      <alignment vertical="center"/>
    </xf>
    <xf numFmtId="0" fontId="18" fillId="5" borderId="14" xfId="0" applyFont="1" applyFill="1" applyBorder="1" applyAlignment="1">
      <alignment vertical="center"/>
    </xf>
    <xf numFmtId="164" fontId="18" fillId="0" borderId="17" xfId="0" applyNumberFormat="1" applyFont="1" applyBorder="1" applyAlignment="1">
      <alignment vertical="center"/>
    </xf>
    <xf numFmtId="0" fontId="18" fillId="5" borderId="26" xfId="0" applyFont="1" applyFill="1" applyBorder="1" applyAlignment="1">
      <alignment vertical="center"/>
    </xf>
    <xf numFmtId="164" fontId="18" fillId="0" borderId="39" xfId="0" applyNumberFormat="1" applyFont="1" applyFill="1" applyBorder="1" applyAlignment="1">
      <alignment vertical="center"/>
    </xf>
    <xf numFmtId="164" fontId="89" fillId="0" borderId="39" xfId="0" applyNumberFormat="1" applyFont="1" applyFill="1" applyBorder="1" applyAlignment="1">
      <alignment horizontal="right" vertical="center"/>
    </xf>
    <xf numFmtId="0" fontId="18" fillId="5" borderId="14" xfId="0" applyFont="1" applyFill="1" applyBorder="1" applyAlignment="1">
      <alignment horizontal="right" vertical="center"/>
    </xf>
    <xf numFmtId="164" fontId="18" fillId="0" borderId="39" xfId="0" applyNumberFormat="1" applyFont="1" applyFill="1" applyBorder="1" applyAlignment="1">
      <alignment horizontal="right" vertical="center"/>
    </xf>
    <xf numFmtId="164" fontId="18" fillId="0" borderId="8" xfId="0" applyNumberFormat="1" applyFont="1" applyBorder="1" applyAlignment="1">
      <alignment vertical="center"/>
    </xf>
    <xf numFmtId="0" fontId="18" fillId="5" borderId="10" xfId="0" applyFont="1" applyFill="1" applyBorder="1" applyAlignment="1">
      <alignment vertical="center"/>
    </xf>
    <xf numFmtId="164" fontId="18" fillId="0" borderId="13" xfId="0" applyNumberFormat="1" applyFont="1" applyBorder="1" applyAlignment="1">
      <alignment vertical="center"/>
    </xf>
    <xf numFmtId="164" fontId="18" fillId="0" borderId="5" xfId="0" applyNumberFormat="1" applyFont="1" applyBorder="1" applyAlignment="1">
      <alignment vertical="center"/>
    </xf>
    <xf numFmtId="0" fontId="18" fillId="0" borderId="16" xfId="0" applyFont="1" applyBorder="1" applyAlignment="1">
      <alignment vertical="center"/>
    </xf>
    <xf numFmtId="164" fontId="18" fillId="0" borderId="72" xfId="0" applyNumberFormat="1" applyFont="1" applyBorder="1" applyAlignment="1">
      <alignment vertical="center"/>
    </xf>
    <xf numFmtId="0" fontId="18" fillId="5" borderId="37" xfId="0" applyFont="1" applyFill="1" applyBorder="1" applyAlignment="1">
      <alignment vertical="center"/>
    </xf>
    <xf numFmtId="0" fontId="18" fillId="0" borderId="43" xfId="0" applyFont="1" applyBorder="1" applyAlignment="1">
      <alignment vertical="center"/>
    </xf>
    <xf numFmtId="164" fontId="18" fillId="0" borderId="72" xfId="0" applyNumberFormat="1" applyFont="1" applyFill="1" applyBorder="1" applyAlignment="1">
      <alignment vertical="center"/>
    </xf>
    <xf numFmtId="164" fontId="18" fillId="0" borderId="19" xfId="0" applyNumberFormat="1" applyFont="1" applyBorder="1" applyAlignment="1">
      <alignment vertical="center"/>
    </xf>
    <xf numFmtId="0" fontId="18" fillId="0" borderId="17" xfId="0" applyFont="1" applyBorder="1" applyAlignment="1">
      <alignment vertical="center"/>
    </xf>
    <xf numFmtId="164" fontId="18" fillId="0" borderId="79" xfId="0" applyNumberFormat="1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17" fillId="0" borderId="18" xfId="0" applyFont="1" applyFill="1" applyBorder="1" applyAlignment="1">
      <alignment vertical="center"/>
    </xf>
    <xf numFmtId="0" fontId="17" fillId="5" borderId="14" xfId="0" applyFont="1" applyFill="1" applyBorder="1" applyAlignment="1">
      <alignment vertical="center"/>
    </xf>
    <xf numFmtId="0" fontId="17" fillId="5" borderId="22" xfId="0" applyFont="1" applyFill="1" applyBorder="1" applyAlignment="1">
      <alignment vertical="center"/>
    </xf>
    <xf numFmtId="0" fontId="17" fillId="5" borderId="37" xfId="0" applyFont="1" applyFill="1" applyBorder="1" applyAlignment="1">
      <alignment vertical="center"/>
    </xf>
    <xf numFmtId="0" fontId="17" fillId="5" borderId="10" xfId="0" applyFont="1" applyFill="1" applyBorder="1" applyAlignment="1">
      <alignment vertical="center"/>
    </xf>
    <xf numFmtId="164" fontId="0" fillId="0" borderId="44" xfId="0" applyNumberFormat="1" applyFill="1" applyBorder="1" applyAlignment="1">
      <alignment horizontal="right" vertical="center"/>
    </xf>
    <xf numFmtId="0" fontId="0" fillId="0" borderId="55" xfId="0" applyBorder="1" applyAlignment="1">
      <alignment horizontal="center"/>
    </xf>
    <xf numFmtId="0" fontId="0" fillId="3" borderId="18" xfId="0" applyFill="1" applyBorder="1" applyAlignment="1">
      <alignment horizontal="center" vertical="center"/>
    </xf>
    <xf numFmtId="164" fontId="16" fillId="0" borderId="17" xfId="0" applyNumberFormat="1" applyFont="1" applyFill="1" applyBorder="1" applyAlignment="1">
      <alignment vertical="center"/>
    </xf>
    <xf numFmtId="0" fontId="16" fillId="5" borderId="14" xfId="0" applyFont="1" applyFill="1" applyBorder="1" applyAlignment="1">
      <alignment vertical="center"/>
    </xf>
    <xf numFmtId="0" fontId="25" fillId="0" borderId="66" xfId="0" applyFont="1" applyFill="1" applyBorder="1" applyAlignment="1">
      <alignment vertical="center"/>
    </xf>
    <xf numFmtId="164" fontId="16" fillId="0" borderId="1" xfId="0" applyNumberFormat="1" applyFont="1" applyFill="1" applyBorder="1" applyAlignment="1">
      <alignment vertical="center"/>
    </xf>
    <xf numFmtId="0" fontId="16" fillId="5" borderId="3" xfId="0" applyFont="1" applyFill="1" applyBorder="1" applyAlignment="1">
      <alignment vertical="center"/>
    </xf>
    <xf numFmtId="0" fontId="16" fillId="0" borderId="16" xfId="0" applyFont="1" applyBorder="1" applyAlignment="1">
      <alignment vertical="center"/>
    </xf>
    <xf numFmtId="164" fontId="16" fillId="0" borderId="39" xfId="0" applyNumberFormat="1" applyFont="1" applyFill="1" applyBorder="1" applyAlignment="1">
      <alignment vertical="center"/>
    </xf>
    <xf numFmtId="0" fontId="16" fillId="0" borderId="17" xfId="0" applyFont="1" applyBorder="1" applyAlignment="1">
      <alignment vertical="center"/>
    </xf>
    <xf numFmtId="164" fontId="16" fillId="0" borderId="17" xfId="0" applyNumberFormat="1" applyFont="1" applyBorder="1" applyAlignment="1">
      <alignment vertical="center"/>
    </xf>
    <xf numFmtId="164" fontId="16" fillId="0" borderId="29" xfId="0" applyNumberFormat="1" applyFont="1" applyFill="1" applyBorder="1" applyAlignment="1">
      <alignment vertical="center"/>
    </xf>
    <xf numFmtId="0" fontId="16" fillId="5" borderId="27" xfId="0" applyFont="1" applyFill="1" applyBorder="1" applyAlignment="1">
      <alignment vertical="center"/>
    </xf>
    <xf numFmtId="0" fontId="16" fillId="0" borderId="57" xfId="0" applyFont="1" applyBorder="1" applyAlignment="1">
      <alignment vertical="center"/>
    </xf>
    <xf numFmtId="0" fontId="15" fillId="5" borderId="37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0" fontId="14" fillId="5" borderId="14" xfId="0" applyFont="1" applyFill="1" applyBorder="1" applyAlignment="1">
      <alignment vertical="center"/>
    </xf>
    <xf numFmtId="0" fontId="13" fillId="5" borderId="3" xfId="0" applyFont="1" applyFill="1" applyBorder="1" applyAlignment="1">
      <alignment vertical="center"/>
    </xf>
    <xf numFmtId="0" fontId="13" fillId="5" borderId="14" xfId="0" applyFont="1" applyFill="1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12" fillId="0" borderId="0" xfId="0" applyFont="1"/>
    <xf numFmtId="0" fontId="12" fillId="0" borderId="57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2" fillId="0" borderId="52" xfId="0" applyFont="1" applyBorder="1" applyAlignment="1">
      <alignment horizontal="center"/>
    </xf>
    <xf numFmtId="164" fontId="12" fillId="0" borderId="1" xfId="0" applyNumberFormat="1" applyFont="1" applyFill="1" applyBorder="1" applyAlignment="1">
      <alignment vertical="center"/>
    </xf>
    <xf numFmtId="0" fontId="12" fillId="5" borderId="3" xfId="0" applyFont="1" applyFill="1" applyBorder="1" applyAlignment="1">
      <alignment vertical="center"/>
    </xf>
    <xf numFmtId="164" fontId="12" fillId="0" borderId="16" xfId="0" applyNumberFormat="1" applyFont="1" applyBorder="1" applyAlignment="1">
      <alignment vertical="center"/>
    </xf>
    <xf numFmtId="0" fontId="12" fillId="5" borderId="6" xfId="0" applyFont="1" applyFill="1" applyBorder="1" applyAlignment="1">
      <alignment vertical="center"/>
    </xf>
    <xf numFmtId="164" fontId="12" fillId="0" borderId="39" xfId="0" applyNumberFormat="1" applyFont="1" applyBorder="1" applyAlignment="1">
      <alignment vertical="center"/>
    </xf>
    <xf numFmtId="0" fontId="12" fillId="5" borderId="14" xfId="0" applyFont="1" applyFill="1" applyBorder="1" applyAlignment="1">
      <alignment vertical="center"/>
    </xf>
    <xf numFmtId="164" fontId="12" fillId="0" borderId="17" xfId="0" applyNumberFormat="1" applyFont="1" applyBorder="1" applyAlignment="1">
      <alignment vertical="center"/>
    </xf>
    <xf numFmtId="0" fontId="12" fillId="5" borderId="26" xfId="0" applyFont="1" applyFill="1" applyBorder="1" applyAlignment="1">
      <alignment vertical="center"/>
    </xf>
    <xf numFmtId="164" fontId="12" fillId="0" borderId="39" xfId="0" applyNumberFormat="1" applyFont="1" applyFill="1" applyBorder="1" applyAlignment="1">
      <alignment vertical="center"/>
    </xf>
    <xf numFmtId="0" fontId="12" fillId="5" borderId="14" xfId="0" applyFont="1" applyFill="1" applyBorder="1" applyAlignment="1">
      <alignment horizontal="right" vertical="center"/>
    </xf>
    <xf numFmtId="164" fontId="12" fillId="0" borderId="39" xfId="0" applyNumberFormat="1" applyFont="1" applyFill="1" applyBorder="1" applyAlignment="1">
      <alignment horizontal="right" vertical="center"/>
    </xf>
    <xf numFmtId="164" fontId="12" fillId="0" borderId="8" xfId="0" applyNumberFormat="1" applyFont="1" applyBorder="1" applyAlignment="1">
      <alignment vertical="center"/>
    </xf>
    <xf numFmtId="0" fontId="12" fillId="5" borderId="10" xfId="0" applyFont="1" applyFill="1" applyBorder="1" applyAlignment="1">
      <alignment vertical="center"/>
    </xf>
    <xf numFmtId="164" fontId="12" fillId="0" borderId="13" xfId="0" applyNumberFormat="1" applyFont="1" applyBorder="1" applyAlignment="1">
      <alignment vertical="center"/>
    </xf>
    <xf numFmtId="164" fontId="12" fillId="0" borderId="39" xfId="0" applyNumberFormat="1" applyFont="1" applyBorder="1" applyAlignment="1">
      <alignment horizontal="right" vertical="center"/>
    </xf>
    <xf numFmtId="0" fontId="0" fillId="5" borderId="22" xfId="0" applyFill="1" applyBorder="1" applyAlignment="1">
      <alignment horizontal="right" vertical="center"/>
    </xf>
    <xf numFmtId="0" fontId="52" fillId="5" borderId="37" xfId="0" applyFont="1" applyFill="1" applyBorder="1" applyAlignment="1">
      <alignment vertical="center"/>
    </xf>
    <xf numFmtId="0" fontId="0" fillId="0" borderId="55" xfId="0" applyBorder="1" applyAlignment="1">
      <alignment horizontal="center"/>
    </xf>
    <xf numFmtId="0" fontId="0" fillId="3" borderId="18" xfId="0" applyFill="1" applyBorder="1" applyAlignment="1">
      <alignment horizontal="center" vertical="center"/>
    </xf>
    <xf numFmtId="0" fontId="16" fillId="0" borderId="18" xfId="0" applyFont="1" applyFill="1" applyBorder="1" applyAlignment="1">
      <alignment vertical="center"/>
    </xf>
    <xf numFmtId="164" fontId="11" fillId="0" borderId="5" xfId="0" applyNumberFormat="1" applyFont="1" applyFill="1" applyBorder="1" applyAlignment="1">
      <alignment vertical="center"/>
    </xf>
    <xf numFmtId="0" fontId="11" fillId="5" borderId="3" xfId="0" applyFont="1" applyFill="1" applyBorder="1" applyAlignment="1">
      <alignment vertical="center"/>
    </xf>
    <xf numFmtId="164" fontId="11" fillId="0" borderId="72" xfId="0" applyNumberFormat="1" applyFont="1" applyFill="1" applyBorder="1" applyAlignment="1">
      <alignment vertical="center"/>
    </xf>
    <xf numFmtId="0" fontId="11" fillId="5" borderId="37" xfId="0" applyFont="1" applyFill="1" applyBorder="1" applyAlignment="1">
      <alignment vertical="center"/>
    </xf>
    <xf numFmtId="0" fontId="11" fillId="0" borderId="43" xfId="0" applyFont="1" applyBorder="1" applyAlignment="1">
      <alignment vertical="center"/>
    </xf>
    <xf numFmtId="164" fontId="11" fillId="0" borderId="43" xfId="0" applyNumberFormat="1" applyFont="1" applyBorder="1" applyAlignment="1">
      <alignment vertical="center"/>
    </xf>
    <xf numFmtId="164" fontId="11" fillId="0" borderId="19" xfId="0" applyNumberFormat="1" applyFont="1" applyFill="1" applyBorder="1" applyAlignment="1">
      <alignment vertical="center"/>
    </xf>
    <xf numFmtId="0" fontId="11" fillId="5" borderId="14" xfId="0" applyFont="1" applyFill="1" applyBorder="1" applyAlignment="1">
      <alignment vertical="center"/>
    </xf>
    <xf numFmtId="0" fontId="11" fillId="0" borderId="17" xfId="0" applyFont="1" applyBorder="1" applyAlignment="1">
      <alignment vertical="center"/>
    </xf>
    <xf numFmtId="164" fontId="11" fillId="0" borderId="75" xfId="0" applyNumberFormat="1" applyFont="1" applyFill="1" applyBorder="1" applyAlignment="1">
      <alignment vertical="center"/>
    </xf>
    <xf numFmtId="0" fontId="11" fillId="5" borderId="27" xfId="0" applyFont="1" applyFill="1" applyBorder="1" applyAlignment="1">
      <alignment vertical="center"/>
    </xf>
    <xf numFmtId="0" fontId="11" fillId="0" borderId="57" xfId="0" applyFont="1" applyFill="1" applyBorder="1" applyAlignment="1">
      <alignment vertical="center"/>
    </xf>
    <xf numFmtId="164" fontId="0" fillId="2" borderId="44" xfId="0" applyNumberFormat="1" applyFill="1" applyBorder="1" applyAlignment="1">
      <alignment vertical="center"/>
    </xf>
    <xf numFmtId="0" fontId="45" fillId="5" borderId="14" xfId="0" applyFont="1" applyFill="1" applyBorder="1" applyAlignment="1">
      <alignment vertical="center"/>
    </xf>
    <xf numFmtId="0" fontId="10" fillId="5" borderId="37" xfId="0" applyFont="1" applyFill="1" applyBorder="1" applyAlignment="1">
      <alignment vertical="center"/>
    </xf>
    <xf numFmtId="0" fontId="0" fillId="0" borderId="40" xfId="0" applyFill="1" applyBorder="1" applyAlignment="1">
      <alignment horizontal="center" vertical="center"/>
    </xf>
    <xf numFmtId="0" fontId="9" fillId="5" borderId="14" xfId="0" applyFont="1" applyFill="1" applyBorder="1" applyAlignment="1">
      <alignment vertical="center"/>
    </xf>
    <xf numFmtId="164" fontId="9" fillId="0" borderId="39" xfId="0" applyNumberFormat="1" applyFont="1" applyBorder="1" applyAlignment="1">
      <alignment vertical="center"/>
    </xf>
    <xf numFmtId="164" fontId="9" fillId="0" borderId="17" xfId="0" applyNumberFormat="1" applyFont="1" applyBorder="1" applyAlignment="1">
      <alignment vertical="center"/>
    </xf>
    <xf numFmtId="164" fontId="9" fillId="0" borderId="39" xfId="0" applyNumberFormat="1" applyFont="1" applyFill="1" applyBorder="1" applyAlignment="1">
      <alignment vertical="center"/>
    </xf>
    <xf numFmtId="0" fontId="8" fillId="5" borderId="14" xfId="0" applyFont="1" applyFill="1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7" fillId="5" borderId="14" xfId="0" applyFont="1" applyFill="1" applyBorder="1" applyAlignment="1">
      <alignment vertical="center"/>
    </xf>
    <xf numFmtId="0" fontId="0" fillId="0" borderId="55" xfId="0" applyBorder="1" applyAlignment="1">
      <alignment horizontal="center"/>
    </xf>
    <xf numFmtId="0" fontId="0" fillId="3" borderId="18" xfId="0" applyFill="1" applyBorder="1" applyAlignment="1">
      <alignment horizontal="center" vertical="center"/>
    </xf>
    <xf numFmtId="0" fontId="6" fillId="0" borderId="18" xfId="0" applyFont="1" applyFill="1" applyBorder="1" applyAlignment="1">
      <alignment vertical="center"/>
    </xf>
    <xf numFmtId="164" fontId="6" fillId="0" borderId="17" xfId="0" applyNumberFormat="1" applyFont="1" applyFill="1" applyBorder="1" applyAlignment="1">
      <alignment vertical="center"/>
    </xf>
    <xf numFmtId="0" fontId="6" fillId="5" borderId="14" xfId="0" applyFont="1" applyFill="1" applyBorder="1" applyAlignment="1">
      <alignment vertical="center"/>
    </xf>
    <xf numFmtId="164" fontId="6" fillId="0" borderId="44" xfId="0" applyNumberFormat="1" applyFont="1" applyFill="1" applyBorder="1" applyAlignment="1">
      <alignment vertical="center"/>
    </xf>
    <xf numFmtId="0" fontId="6" fillId="5" borderId="22" xfId="0" applyFont="1" applyFill="1" applyBorder="1" applyAlignment="1">
      <alignment vertical="center"/>
    </xf>
    <xf numFmtId="164" fontId="6" fillId="0" borderId="43" xfId="0" applyNumberFormat="1" applyFont="1" applyFill="1" applyBorder="1" applyAlignment="1">
      <alignment vertical="center"/>
    </xf>
    <xf numFmtId="0" fontId="6" fillId="5" borderId="37" xfId="0" applyFont="1" applyFill="1" applyBorder="1" applyAlignment="1">
      <alignment vertical="center"/>
    </xf>
    <xf numFmtId="164" fontId="6" fillId="0" borderId="43" xfId="0" applyNumberFormat="1" applyFont="1" applyFill="1" applyBorder="1" applyAlignment="1">
      <alignment horizontal="right" vertical="center"/>
    </xf>
    <xf numFmtId="0" fontId="6" fillId="5" borderId="37" xfId="0" applyFont="1" applyFill="1" applyBorder="1" applyAlignment="1">
      <alignment horizontal="right" vertical="center"/>
    </xf>
    <xf numFmtId="164" fontId="6" fillId="0" borderId="13" xfId="0" applyNumberFormat="1" applyFont="1" applyFill="1" applyBorder="1" applyAlignment="1">
      <alignment vertical="center"/>
    </xf>
    <xf numFmtId="0" fontId="6" fillId="5" borderId="10" xfId="0" applyFont="1" applyFill="1" applyBorder="1" applyAlignment="1">
      <alignment vertical="center"/>
    </xf>
    <xf numFmtId="0" fontId="83" fillId="0" borderId="43" xfId="0" applyFont="1" applyFill="1" applyBorder="1" applyAlignment="1">
      <alignment vertical="center"/>
    </xf>
    <xf numFmtId="0" fontId="81" fillId="0" borderId="23" xfId="0" applyFont="1" applyFill="1" applyBorder="1" applyAlignment="1">
      <alignment horizontal="center" vertical="center"/>
    </xf>
    <xf numFmtId="0" fontId="78" fillId="0" borderId="37" xfId="0" applyFont="1" applyFill="1" applyBorder="1" applyAlignment="1">
      <alignment horizontal="center" vertical="center"/>
    </xf>
    <xf numFmtId="0" fontId="67" fillId="0" borderId="25" xfId="0" applyFont="1" applyFill="1" applyBorder="1" applyAlignment="1">
      <alignment vertical="center"/>
    </xf>
    <xf numFmtId="0" fontId="17" fillId="0" borderId="66" xfId="0" applyFont="1" applyFill="1" applyBorder="1" applyAlignment="1">
      <alignment vertical="center"/>
    </xf>
    <xf numFmtId="0" fontId="12" fillId="5" borderId="22" xfId="0" applyFont="1" applyFill="1" applyBorder="1" applyAlignment="1">
      <alignment vertical="center"/>
    </xf>
    <xf numFmtId="0" fontId="52" fillId="5" borderId="14" xfId="0" applyFont="1" applyFill="1" applyBorder="1" applyAlignment="1">
      <alignment vertical="center"/>
    </xf>
    <xf numFmtId="0" fontId="56" fillId="5" borderId="22" xfId="0" applyFont="1" applyFill="1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5" fillId="5" borderId="37" xfId="0" applyFont="1" applyFill="1" applyBorder="1" applyAlignment="1">
      <alignment vertical="center"/>
    </xf>
    <xf numFmtId="0" fontId="0" fillId="0" borderId="26" xfId="0" applyFill="1" applyBorder="1" applyAlignment="1">
      <alignment horizontal="center" vertical="center"/>
    </xf>
    <xf numFmtId="0" fontId="36" fillId="0" borderId="18" xfId="0" applyFont="1" applyFill="1" applyBorder="1" applyAlignment="1">
      <alignment horizontal="center" vertical="center"/>
    </xf>
    <xf numFmtId="1" fontId="0" fillId="3" borderId="18" xfId="0" applyNumberFormat="1" applyFill="1" applyBorder="1" applyAlignment="1">
      <alignment horizontal="center" vertical="center"/>
    </xf>
    <xf numFmtId="164" fontId="11" fillId="0" borderId="16" xfId="0" applyNumberFormat="1" applyFont="1" applyBorder="1" applyAlignment="1">
      <alignment vertical="center"/>
    </xf>
    <xf numFmtId="0" fontId="56" fillId="5" borderId="37" xfId="0" applyFont="1" applyFill="1" applyBorder="1" applyAlignment="1">
      <alignment vertical="center"/>
    </xf>
    <xf numFmtId="0" fontId="4" fillId="5" borderId="14" xfId="0" applyFont="1" applyFill="1" applyBorder="1" applyAlignment="1">
      <alignment vertical="center"/>
    </xf>
    <xf numFmtId="0" fontId="4" fillId="5" borderId="3" xfId="0" applyFont="1" applyFill="1" applyBorder="1" applyAlignment="1">
      <alignment vertical="center"/>
    </xf>
    <xf numFmtId="0" fontId="4" fillId="5" borderId="27" xfId="0" applyFont="1" applyFill="1" applyBorder="1" applyAlignment="1">
      <alignment vertical="center"/>
    </xf>
    <xf numFmtId="0" fontId="4" fillId="0" borderId="53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0" borderId="55" xfId="0" applyBorder="1" applyAlignment="1">
      <alignment horizontal="center"/>
    </xf>
    <xf numFmtId="0" fontId="0" fillId="3" borderId="18" xfId="0" applyFill="1" applyBorder="1" applyAlignment="1">
      <alignment horizontal="center" vertical="center"/>
    </xf>
    <xf numFmtId="0" fontId="3" fillId="5" borderId="3" xfId="0" applyFont="1" applyFill="1" applyBorder="1" applyAlignment="1">
      <alignment vertical="center"/>
    </xf>
    <xf numFmtId="0" fontId="3" fillId="5" borderId="14" xfId="0" applyFont="1" applyFill="1" applyBorder="1" applyAlignment="1">
      <alignment vertical="center"/>
    </xf>
    <xf numFmtId="1" fontId="3" fillId="5" borderId="14" xfId="0" applyNumberFormat="1" applyFont="1" applyFill="1" applyBorder="1" applyAlignment="1">
      <alignment vertical="center"/>
    </xf>
    <xf numFmtId="164" fontId="0" fillId="0" borderId="36" xfId="0" applyNumberFormat="1" applyFill="1" applyBorder="1" applyAlignment="1">
      <alignment horizontal="right" vertical="center"/>
    </xf>
    <xf numFmtId="0" fontId="3" fillId="5" borderId="37" xfId="0" applyFont="1" applyFill="1" applyBorder="1" applyAlignment="1">
      <alignment vertical="center"/>
    </xf>
    <xf numFmtId="0" fontId="3" fillId="5" borderId="37" xfId="0" applyFont="1" applyFill="1" applyBorder="1" applyAlignment="1">
      <alignment horizontal="right" vertical="center"/>
    </xf>
    <xf numFmtId="0" fontId="3" fillId="5" borderId="27" xfId="0" applyFont="1" applyFill="1" applyBorder="1" applyAlignment="1">
      <alignment vertical="center"/>
    </xf>
    <xf numFmtId="0" fontId="0" fillId="0" borderId="73" xfId="0" applyFill="1" applyBorder="1" applyAlignment="1">
      <alignment horizontal="center" vertical="center"/>
    </xf>
    <xf numFmtId="164" fontId="3" fillId="0" borderId="17" xfId="0" applyNumberFormat="1" applyFont="1" applyFill="1" applyBorder="1" applyAlignment="1">
      <alignment vertical="center"/>
    </xf>
    <xf numFmtId="164" fontId="3" fillId="0" borderId="44" xfId="0" applyNumberFormat="1" applyFont="1" applyFill="1" applyBorder="1" applyAlignment="1">
      <alignment vertical="center"/>
    </xf>
    <xf numFmtId="0" fontId="3" fillId="5" borderId="22" xfId="0" applyFont="1" applyFill="1" applyBorder="1" applyAlignment="1">
      <alignment vertical="center"/>
    </xf>
    <xf numFmtId="164" fontId="3" fillId="0" borderId="13" xfId="0" applyNumberFormat="1" applyFont="1" applyFill="1" applyBorder="1" applyAlignment="1">
      <alignment vertical="center"/>
    </xf>
    <xf numFmtId="0" fontId="3" fillId="5" borderId="10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164" fontId="3" fillId="0" borderId="43" xfId="0" applyNumberFormat="1" applyFont="1" applyFill="1" applyBorder="1" applyAlignment="1">
      <alignment vertical="center"/>
    </xf>
    <xf numFmtId="0" fontId="28" fillId="0" borderId="40" xfId="0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/>
    </xf>
    <xf numFmtId="164" fontId="3" fillId="0" borderId="16" xfId="0" applyNumberFormat="1" applyFont="1" applyBorder="1" applyAlignment="1">
      <alignment vertical="center"/>
    </xf>
    <xf numFmtId="0" fontId="3" fillId="5" borderId="6" xfId="0" applyFont="1" applyFill="1" applyBorder="1" applyAlignment="1">
      <alignment vertical="center"/>
    </xf>
    <xf numFmtId="164" fontId="3" fillId="0" borderId="39" xfId="0" applyNumberFormat="1" applyFont="1" applyBorder="1" applyAlignment="1">
      <alignment vertical="center"/>
    </xf>
    <xf numFmtId="164" fontId="3" fillId="0" borderId="17" xfId="0" applyNumberFormat="1" applyFont="1" applyBorder="1" applyAlignment="1">
      <alignment vertical="center"/>
    </xf>
    <xf numFmtId="0" fontId="3" fillId="5" borderId="26" xfId="0" applyFont="1" applyFill="1" applyBorder="1" applyAlignment="1">
      <alignment vertical="center"/>
    </xf>
    <xf numFmtId="164" fontId="3" fillId="0" borderId="39" xfId="0" applyNumberFormat="1" applyFont="1" applyFill="1" applyBorder="1" applyAlignment="1">
      <alignment vertical="center"/>
    </xf>
    <xf numFmtId="0" fontId="3" fillId="5" borderId="14" xfId="0" applyFont="1" applyFill="1" applyBorder="1" applyAlignment="1">
      <alignment horizontal="right" vertical="center"/>
    </xf>
    <xf numFmtId="164" fontId="3" fillId="0" borderId="39" xfId="0" applyNumberFormat="1" applyFont="1" applyBorder="1" applyAlignment="1">
      <alignment horizontal="right" vertical="center"/>
    </xf>
    <xf numFmtId="164" fontId="3" fillId="0" borderId="39" xfId="0" applyNumberFormat="1" applyFont="1" applyFill="1" applyBorder="1" applyAlignment="1">
      <alignment horizontal="right" vertical="center"/>
    </xf>
    <xf numFmtId="164" fontId="3" fillId="0" borderId="8" xfId="0" applyNumberFormat="1" applyFont="1" applyBorder="1" applyAlignment="1">
      <alignment vertical="center"/>
    </xf>
    <xf numFmtId="164" fontId="3" fillId="0" borderId="13" xfId="0" applyNumberFormat="1" applyFont="1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2" fillId="5" borderId="3" xfId="0" applyFont="1" applyFill="1" applyBorder="1" applyAlignment="1">
      <alignment vertical="center"/>
    </xf>
    <xf numFmtId="164" fontId="11" fillId="0" borderId="17" xfId="0" applyNumberFormat="1" applyFont="1" applyBorder="1" applyAlignment="1">
      <alignment vertical="center"/>
    </xf>
    <xf numFmtId="0" fontId="2" fillId="5" borderId="14" xfId="0" applyFont="1" applyFill="1" applyBorder="1" applyAlignment="1">
      <alignment vertical="center"/>
    </xf>
    <xf numFmtId="0" fontId="0" fillId="2" borderId="61" xfId="0" applyFill="1" applyBorder="1" applyAlignment="1">
      <alignment horizontal="center" vertical="center"/>
    </xf>
    <xf numFmtId="0" fontId="0" fillId="0" borderId="61" xfId="0" applyBorder="1" applyAlignment="1">
      <alignment horizontal="center"/>
    </xf>
    <xf numFmtId="0" fontId="0" fillId="0" borderId="46" xfId="0" applyFont="1" applyBorder="1" applyAlignment="1">
      <alignment horizontal="center" vertical="center" wrapText="1"/>
    </xf>
    <xf numFmtId="0" fontId="0" fillId="0" borderId="47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 wrapText="1"/>
    </xf>
    <xf numFmtId="0" fontId="0" fillId="0" borderId="48" xfId="0" applyFont="1" applyBorder="1" applyAlignment="1">
      <alignment horizontal="center" vertical="center" wrapText="1"/>
    </xf>
    <xf numFmtId="0" fontId="88" fillId="0" borderId="46" xfId="0" applyFont="1" applyBorder="1" applyAlignment="1">
      <alignment horizontal="center" vertical="center" wrapText="1"/>
    </xf>
    <xf numFmtId="0" fontId="88" fillId="0" borderId="47" xfId="0" applyFont="1" applyBorder="1" applyAlignment="1">
      <alignment horizontal="center" vertical="center"/>
    </xf>
    <xf numFmtId="0" fontId="88" fillId="0" borderId="48" xfId="0" applyFont="1" applyBorder="1" applyAlignment="1">
      <alignment horizontal="center" vertical="center"/>
    </xf>
    <xf numFmtId="0" fontId="86" fillId="0" borderId="46" xfId="0" applyFont="1" applyBorder="1" applyAlignment="1">
      <alignment horizontal="center" vertical="center" wrapText="1"/>
    </xf>
    <xf numFmtId="0" fontId="86" fillId="0" borderId="48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2" borderId="46" xfId="0" applyFill="1" applyBorder="1" applyAlignment="1">
      <alignment horizontal="center" vertical="center" wrapText="1"/>
    </xf>
    <xf numFmtId="0" fontId="0" fillId="2" borderId="47" xfId="0" applyFill="1" applyBorder="1" applyAlignment="1">
      <alignment horizontal="center" vertical="center" wrapText="1"/>
    </xf>
    <xf numFmtId="0" fontId="0" fillId="2" borderId="48" xfId="0" applyFill="1" applyBorder="1" applyAlignment="1">
      <alignment horizontal="center" vertical="center" wrapText="1"/>
    </xf>
    <xf numFmtId="0" fontId="82" fillId="0" borderId="4" xfId="0" applyFont="1" applyBorder="1" applyAlignment="1">
      <alignment horizontal="center" vertical="center" textRotation="90"/>
    </xf>
    <xf numFmtId="0" fontId="82" fillId="0" borderId="30" xfId="0" applyFont="1" applyBorder="1" applyAlignment="1">
      <alignment horizontal="center" vertical="center" textRotation="90"/>
    </xf>
    <xf numFmtId="0" fontId="82" fillId="0" borderId="11" xfId="0" applyFont="1" applyBorder="1" applyAlignment="1">
      <alignment horizontal="center" vertical="center" textRotation="90"/>
    </xf>
    <xf numFmtId="0" fontId="0" fillId="3" borderId="4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6" xfId="0" applyBorder="1" applyAlignment="1">
      <alignment horizontal="center"/>
    </xf>
    <xf numFmtId="0" fontId="0" fillId="0" borderId="48" xfId="0" applyBorder="1" applyAlignment="1">
      <alignment horizontal="center"/>
    </xf>
    <xf numFmtId="0" fontId="86" fillId="0" borderId="47" xfId="0" applyFont="1" applyBorder="1" applyAlignment="1">
      <alignment horizontal="center" vertical="center"/>
    </xf>
    <xf numFmtId="0" fontId="87" fillId="0" borderId="46" xfId="0" applyFont="1" applyBorder="1" applyAlignment="1">
      <alignment horizontal="center" vertical="center" wrapText="1"/>
    </xf>
    <xf numFmtId="0" fontId="87" fillId="0" borderId="47" xfId="0" applyFont="1" applyBorder="1" applyAlignment="1">
      <alignment horizontal="center" vertical="center" wrapText="1"/>
    </xf>
    <xf numFmtId="0" fontId="87" fillId="0" borderId="48" xfId="0" applyFont="1" applyBorder="1" applyAlignment="1">
      <alignment horizontal="center" vertical="center" wrapText="1"/>
    </xf>
    <xf numFmtId="0" fontId="82" fillId="0" borderId="32" xfId="0" applyFont="1" applyBorder="1" applyAlignment="1">
      <alignment horizontal="center" vertical="center" textRotation="90"/>
    </xf>
    <xf numFmtId="0" fontId="82" fillId="0" borderId="18" xfId="0" applyFont="1" applyBorder="1" applyAlignment="1">
      <alignment horizontal="center" vertical="center" textRotation="90"/>
    </xf>
    <xf numFmtId="0" fontId="82" fillId="0" borderId="7" xfId="0" applyFont="1" applyBorder="1" applyAlignment="1">
      <alignment horizontal="center" vertical="center" textRotation="90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33" xfId="0" applyFont="1" applyBorder="1" applyAlignment="1">
      <alignment horizontal="center" vertical="center" wrapText="1"/>
    </xf>
    <xf numFmtId="0" fontId="0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2" xfId="0" applyBorder="1" applyAlignment="1">
      <alignment horizontal="center"/>
    </xf>
    <xf numFmtId="0" fontId="82" fillId="0" borderId="5" xfId="0" applyFont="1" applyBorder="1" applyAlignment="1">
      <alignment horizontal="center" vertical="center" textRotation="90"/>
    </xf>
    <xf numFmtId="0" fontId="82" fillId="0" borderId="19" xfId="0" applyFont="1" applyBorder="1" applyAlignment="1">
      <alignment horizontal="center" vertical="center" textRotation="90"/>
    </xf>
    <xf numFmtId="0" fontId="82" fillId="0" borderId="51" xfId="0" applyFont="1" applyBorder="1" applyAlignment="1">
      <alignment horizontal="center" vertical="center" textRotation="90"/>
    </xf>
    <xf numFmtId="0" fontId="0" fillId="0" borderId="3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4" xfId="0" applyBorder="1" applyAlignment="1">
      <alignment horizontal="center"/>
    </xf>
    <xf numFmtId="14" fontId="85" fillId="4" borderId="2" xfId="0" applyNumberFormat="1" applyFont="1" applyFill="1" applyBorder="1" applyAlignment="1">
      <alignment horizontal="left" vertical="center" wrapText="1" indent="1"/>
    </xf>
    <xf numFmtId="0" fontId="79" fillId="0" borderId="2" xfId="0" applyFont="1" applyBorder="1" applyAlignment="1">
      <alignment horizontal="left" vertical="center" wrapText="1" indent="1"/>
    </xf>
    <xf numFmtId="14" fontId="85" fillId="4" borderId="2" xfId="0" applyNumberFormat="1" applyFont="1" applyFill="1" applyBorder="1" applyAlignment="1">
      <alignment horizontal="center" vertical="center" wrapText="1"/>
    </xf>
    <xf numFmtId="0" fontId="79" fillId="0" borderId="2" xfId="0" applyFont="1" applyBorder="1" applyAlignment="1">
      <alignment horizontal="center" vertical="center" wrapText="1"/>
    </xf>
    <xf numFmtId="0" fontId="0" fillId="0" borderId="61" xfId="0" applyFont="1" applyFill="1" applyBorder="1" applyAlignment="1">
      <alignment horizontal="center" vertical="center" wrapText="1"/>
    </xf>
    <xf numFmtId="0" fontId="0" fillId="0" borderId="46" xfId="0" applyFill="1" applyBorder="1" applyAlignment="1">
      <alignment horizontal="center"/>
    </xf>
    <xf numFmtId="0" fontId="0" fillId="0" borderId="48" xfId="0" applyFill="1" applyBorder="1" applyAlignment="1">
      <alignment horizontal="center"/>
    </xf>
    <xf numFmtId="0" fontId="0" fillId="0" borderId="47" xfId="0" applyFill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60" xfId="0" applyFont="1" applyBorder="1" applyAlignment="1">
      <alignment horizontal="center" vertical="center" wrapText="1"/>
    </xf>
    <xf numFmtId="0" fontId="0" fillId="0" borderId="62" xfId="0" applyFont="1" applyBorder="1" applyAlignment="1">
      <alignment horizontal="center" vertical="center" wrapText="1"/>
    </xf>
    <xf numFmtId="0" fontId="0" fillId="0" borderId="63" xfId="0" applyFont="1" applyFill="1" applyBorder="1" applyAlignment="1">
      <alignment horizontal="center" vertical="center" wrapText="1"/>
    </xf>
    <xf numFmtId="0" fontId="0" fillId="0" borderId="64" xfId="0" applyFont="1" applyFill="1" applyBorder="1" applyAlignment="1">
      <alignment horizontal="center" vertical="center" wrapText="1"/>
    </xf>
    <xf numFmtId="0" fontId="0" fillId="0" borderId="62" xfId="0" applyFont="1" applyFill="1" applyBorder="1" applyAlignment="1">
      <alignment horizontal="center" vertical="center" wrapText="1"/>
    </xf>
    <xf numFmtId="0" fontId="88" fillId="0" borderId="60" xfId="0" applyFont="1" applyBorder="1" applyAlignment="1">
      <alignment horizontal="center" vertical="center" wrapText="1"/>
    </xf>
    <xf numFmtId="0" fontId="88" fillId="0" borderId="62" xfId="0" applyFont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/>
    </xf>
    <xf numFmtId="0" fontId="0" fillId="0" borderId="63" xfId="0" applyFont="1" applyBorder="1" applyAlignment="1">
      <alignment horizontal="center" vertical="center" wrapText="1"/>
    </xf>
    <xf numFmtId="0" fontId="0" fillId="0" borderId="64" xfId="0" applyFont="1" applyBorder="1" applyAlignment="1">
      <alignment horizontal="center" vertical="center" wrapText="1"/>
    </xf>
    <xf numFmtId="0" fontId="0" fillId="0" borderId="65" xfId="0" applyFont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3" fillId="0" borderId="63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18" fillId="0" borderId="63" xfId="0" applyFont="1" applyBorder="1" applyAlignment="1">
      <alignment horizontal="center" vertical="center" wrapText="1"/>
    </xf>
    <xf numFmtId="0" fontId="18" fillId="0" borderId="64" xfId="0" applyFont="1" applyBorder="1" applyAlignment="1">
      <alignment horizontal="center" vertical="center" wrapText="1"/>
    </xf>
    <xf numFmtId="0" fontId="18" fillId="0" borderId="65" xfId="0" applyFont="1" applyBorder="1" applyAlignment="1">
      <alignment horizontal="center" vertical="center" wrapText="1"/>
    </xf>
    <xf numFmtId="0" fontId="18" fillId="0" borderId="62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/>
    </xf>
    <xf numFmtId="0" fontId="1" fillId="5" borderId="3" xfId="0" applyFont="1" applyFill="1" applyBorder="1" applyAlignment="1">
      <alignment vertical="center"/>
    </xf>
    <xf numFmtId="0" fontId="1" fillId="0" borderId="16" xfId="0" applyFont="1" applyBorder="1" applyAlignment="1">
      <alignment vertical="center"/>
    </xf>
    <xf numFmtId="164" fontId="1" fillId="0" borderId="39" xfId="0" applyNumberFormat="1" applyFont="1" applyBorder="1" applyAlignment="1">
      <alignment vertical="center"/>
    </xf>
    <xf numFmtId="0" fontId="1" fillId="5" borderId="14" xfId="0" applyFont="1" applyFill="1" applyBorder="1" applyAlignment="1">
      <alignment vertical="center"/>
    </xf>
    <xf numFmtId="0" fontId="1" fillId="0" borderId="17" xfId="0" applyFont="1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164" fontId="1" fillId="0" borderId="29" xfId="0" applyNumberFormat="1" applyFont="1" applyBorder="1" applyAlignment="1">
      <alignment vertical="center"/>
    </xf>
    <xf numFmtId="0" fontId="1" fillId="5" borderId="27" xfId="0" applyFont="1" applyFill="1" applyBorder="1" applyAlignment="1">
      <alignment vertical="center"/>
    </xf>
    <xf numFmtId="0" fontId="1" fillId="0" borderId="57" xfId="0" applyFont="1" applyBorder="1" applyAlignment="1">
      <alignment vertical="center"/>
    </xf>
    <xf numFmtId="164" fontId="1" fillId="0" borderId="17" xfId="0" applyNumberFormat="1" applyFont="1" applyFill="1" applyBorder="1" applyAlignment="1">
      <alignment vertical="center"/>
    </xf>
    <xf numFmtId="164" fontId="1" fillId="0" borderId="44" xfId="0" applyNumberFormat="1" applyFont="1" applyFill="1" applyBorder="1" applyAlignment="1">
      <alignment vertical="center"/>
    </xf>
    <xf numFmtId="0" fontId="1" fillId="5" borderId="22" xfId="0" applyFont="1" applyFill="1" applyBorder="1" applyAlignment="1">
      <alignment vertical="center"/>
    </xf>
    <xf numFmtId="164" fontId="1" fillId="0" borderId="43" xfId="0" applyNumberFormat="1" applyFont="1" applyFill="1" applyBorder="1" applyAlignment="1">
      <alignment vertical="center"/>
    </xf>
    <xf numFmtId="0" fontId="1" fillId="5" borderId="37" xfId="0" applyFont="1" applyFill="1" applyBorder="1" applyAlignment="1">
      <alignment vertical="center"/>
    </xf>
    <xf numFmtId="164" fontId="1" fillId="0" borderId="43" xfId="0" applyNumberFormat="1" applyFont="1" applyFill="1" applyBorder="1" applyAlignment="1">
      <alignment horizontal="right" vertical="center"/>
    </xf>
    <xf numFmtId="0" fontId="1" fillId="5" borderId="37" xfId="0" applyFont="1" applyFill="1" applyBorder="1" applyAlignment="1">
      <alignment horizontal="right" vertical="center"/>
    </xf>
    <xf numFmtId="164" fontId="1" fillId="0" borderId="13" xfId="0" applyNumberFormat="1" applyFont="1" applyFill="1" applyBorder="1" applyAlignment="1">
      <alignment vertical="center"/>
    </xf>
    <xf numFmtId="0" fontId="1" fillId="5" borderId="10" xfId="0" applyFont="1" applyFill="1" applyBorder="1" applyAlignment="1">
      <alignment vertical="center"/>
    </xf>
    <xf numFmtId="164" fontId="1" fillId="0" borderId="0" xfId="0" applyNumberFormat="1" applyFont="1" applyFill="1"/>
    <xf numFmtId="0" fontId="1" fillId="0" borderId="0" xfId="0" applyFont="1" applyFill="1"/>
    <xf numFmtId="0" fontId="1" fillId="0" borderId="18" xfId="0" applyFont="1" applyFill="1" applyBorder="1" applyAlignment="1">
      <alignment vertical="center"/>
    </xf>
    <xf numFmtId="0" fontId="65" fillId="5" borderId="22" xfId="0" applyFont="1" applyFill="1" applyBorder="1" applyAlignment="1">
      <alignment vertical="center"/>
    </xf>
    <xf numFmtId="0" fontId="1" fillId="0" borderId="63" xfId="0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/>
    </xf>
    <xf numFmtId="164" fontId="1" fillId="0" borderId="16" xfId="0" applyNumberFormat="1" applyFont="1" applyBorder="1" applyAlignment="1">
      <alignment vertical="center"/>
    </xf>
    <xf numFmtId="0" fontId="1" fillId="5" borderId="6" xfId="0" applyFont="1" applyFill="1" applyBorder="1" applyAlignment="1">
      <alignment vertical="center"/>
    </xf>
    <xf numFmtId="0" fontId="1" fillId="5" borderId="26" xfId="0" applyFont="1" applyFill="1" applyBorder="1" applyAlignment="1">
      <alignment vertical="center"/>
    </xf>
    <xf numFmtId="164" fontId="1" fillId="0" borderId="39" xfId="0" applyNumberFormat="1" applyFont="1" applyFill="1" applyBorder="1" applyAlignment="1">
      <alignment vertical="center"/>
    </xf>
    <xf numFmtId="0" fontId="1" fillId="5" borderId="14" xfId="0" applyFont="1" applyFill="1" applyBorder="1" applyAlignment="1">
      <alignment horizontal="right" vertical="center"/>
    </xf>
    <xf numFmtId="164" fontId="1" fillId="0" borderId="39" xfId="0" applyNumberFormat="1" applyFont="1" applyBorder="1" applyAlignment="1">
      <alignment horizontal="right" vertical="center"/>
    </xf>
    <xf numFmtId="164" fontId="1" fillId="0" borderId="39" xfId="0" applyNumberFormat="1" applyFont="1" applyFill="1" applyBorder="1" applyAlignment="1">
      <alignment horizontal="right" vertical="center"/>
    </xf>
    <xf numFmtId="164" fontId="1" fillId="0" borderId="8" xfId="0" applyNumberFormat="1" applyFont="1" applyBorder="1" applyAlignment="1">
      <alignment vertical="center"/>
    </xf>
    <xf numFmtId="164" fontId="1" fillId="0" borderId="13" xfId="0" applyNumberFormat="1" applyFont="1" applyBorder="1" applyAlignment="1">
      <alignment vertical="center"/>
    </xf>
    <xf numFmtId="164" fontId="1" fillId="0" borderId="36" xfId="0" applyNumberFormat="1" applyFont="1" applyFill="1" applyBorder="1" applyAlignment="1">
      <alignment vertical="center"/>
    </xf>
    <xf numFmtId="164" fontId="1" fillId="0" borderId="36" xfId="0" applyNumberFormat="1" applyFont="1" applyFill="1" applyBorder="1" applyAlignment="1">
      <alignment horizontal="right" vertical="center"/>
    </xf>
    <xf numFmtId="164" fontId="1" fillId="0" borderId="29" xfId="0" applyNumberFormat="1" applyFont="1" applyFill="1" applyBorder="1" applyAlignment="1">
      <alignment vertical="center"/>
    </xf>
    <xf numFmtId="0" fontId="1" fillId="0" borderId="4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N25"/>
  <sheetViews>
    <sheetView zoomScale="55" zoomScaleNormal="55" zoomScaleSheetLayoutView="100" workbookViewId="0">
      <pane ySplit="4" topLeftCell="A5" activePane="bottomLeft" state="frozen"/>
      <selection pane="bottomLeft" activeCell="BH3" sqref="BH3:BI3"/>
    </sheetView>
  </sheetViews>
  <sheetFormatPr defaultRowHeight="14.4" x14ac:dyDescent="0.3"/>
  <cols>
    <col min="1" max="1" width="4.6640625" customWidth="1"/>
    <col min="2" max="2" width="22.77734375" customWidth="1"/>
    <col min="3" max="3" width="6.77734375" customWidth="1"/>
    <col min="4" max="4" width="7.77734375" customWidth="1"/>
    <col min="5" max="5" width="24.21875" customWidth="1"/>
    <col min="6" max="6" width="21" style="99" customWidth="1"/>
    <col min="7" max="7" width="8.21875" customWidth="1"/>
    <col min="8" max="11" width="6.77734375" customWidth="1"/>
    <col min="12" max="12" width="6.77734375" style="39" customWidth="1"/>
    <col min="13" max="13" width="6.77734375" customWidth="1"/>
    <col min="14" max="14" width="6.77734375" style="39" customWidth="1"/>
    <col min="15" max="63" width="6.77734375" customWidth="1"/>
  </cols>
  <sheetData>
    <row r="1" spans="1:248" ht="15" thickBot="1" x14ac:dyDescent="0.35">
      <c r="A1" t="s">
        <v>273</v>
      </c>
    </row>
    <row r="2" spans="1:248" ht="55.95" customHeight="1" thickBot="1" x14ac:dyDescent="0.35">
      <c r="A2" s="624" t="s">
        <v>0</v>
      </c>
      <c r="B2" s="629" t="s">
        <v>1</v>
      </c>
      <c r="C2" s="630"/>
      <c r="D2" s="631"/>
      <c r="E2" s="43" t="s">
        <v>2</v>
      </c>
      <c r="F2" s="638" t="s">
        <v>47</v>
      </c>
      <c r="G2" s="627" t="s">
        <v>3</v>
      </c>
      <c r="H2" s="608" t="s">
        <v>188</v>
      </c>
      <c r="I2" s="609"/>
      <c r="J2" s="609"/>
      <c r="K2" s="610"/>
      <c r="L2" s="621" t="s">
        <v>65</v>
      </c>
      <c r="M2" s="622"/>
      <c r="N2" s="622"/>
      <c r="O2" s="623"/>
      <c r="P2" s="608" t="s">
        <v>186</v>
      </c>
      <c r="Q2" s="609"/>
      <c r="R2" s="609"/>
      <c r="S2" s="610"/>
      <c r="T2" s="618" t="s">
        <v>196</v>
      </c>
      <c r="U2" s="619"/>
      <c r="V2" s="619"/>
      <c r="W2" s="619"/>
      <c r="X2" s="619"/>
      <c r="Y2" s="620"/>
      <c r="Z2" s="613" t="s">
        <v>199</v>
      </c>
      <c r="AA2" s="614"/>
      <c r="AB2" s="614"/>
      <c r="AC2" s="615"/>
      <c r="AD2" s="608" t="s">
        <v>200</v>
      </c>
      <c r="AE2" s="609"/>
      <c r="AF2" s="609"/>
      <c r="AG2" s="610"/>
      <c r="AH2" s="608" t="s">
        <v>201</v>
      </c>
      <c r="AI2" s="609"/>
      <c r="AJ2" s="609"/>
      <c r="AK2" s="610"/>
      <c r="AL2" s="608" t="s">
        <v>234</v>
      </c>
      <c r="AM2" s="611"/>
      <c r="AN2" s="611"/>
      <c r="AO2" s="612"/>
      <c r="AP2" s="618" t="s">
        <v>240</v>
      </c>
      <c r="AQ2" s="619"/>
      <c r="AR2" s="619"/>
      <c r="AS2" s="619"/>
      <c r="AT2" s="619"/>
      <c r="AU2" s="620"/>
      <c r="AV2" s="621" t="s">
        <v>253</v>
      </c>
      <c r="AW2" s="622"/>
      <c r="AX2" s="622"/>
      <c r="AY2" s="623"/>
      <c r="AZ2" s="621" t="s">
        <v>263</v>
      </c>
      <c r="BA2" s="622"/>
      <c r="BB2" s="622"/>
      <c r="BC2" s="623"/>
      <c r="BD2" s="608" t="s">
        <v>270</v>
      </c>
      <c r="BE2" s="609"/>
      <c r="BF2" s="609"/>
      <c r="BG2" s="610"/>
      <c r="BH2" s="613" t="s">
        <v>274</v>
      </c>
      <c r="BI2" s="614"/>
      <c r="BJ2" s="614"/>
      <c r="BK2" s="615"/>
      <c r="BL2" s="51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</row>
    <row r="3" spans="1:248" ht="15" thickBot="1" x14ac:dyDescent="0.35">
      <c r="A3" s="625"/>
      <c r="B3" s="639" t="s">
        <v>4</v>
      </c>
      <c r="C3" s="636" t="s">
        <v>5</v>
      </c>
      <c r="D3" s="632" t="s">
        <v>46</v>
      </c>
      <c r="E3" s="634" t="s">
        <v>7</v>
      </c>
      <c r="F3" s="634"/>
      <c r="G3" s="628"/>
      <c r="H3" s="607" t="s">
        <v>8</v>
      </c>
      <c r="I3" s="607"/>
      <c r="J3" s="607" t="s">
        <v>9</v>
      </c>
      <c r="K3" s="607"/>
      <c r="L3" s="606" t="s">
        <v>8</v>
      </c>
      <c r="M3" s="606"/>
      <c r="N3" s="607" t="s">
        <v>9</v>
      </c>
      <c r="O3" s="607"/>
      <c r="P3" s="606" t="s">
        <v>8</v>
      </c>
      <c r="Q3" s="606"/>
      <c r="R3" s="607" t="s">
        <v>9</v>
      </c>
      <c r="S3" s="607"/>
      <c r="T3" s="606" t="s">
        <v>8</v>
      </c>
      <c r="U3" s="606"/>
      <c r="V3" s="606" t="s">
        <v>197</v>
      </c>
      <c r="W3" s="606"/>
      <c r="X3" s="607" t="s">
        <v>9</v>
      </c>
      <c r="Y3" s="607"/>
      <c r="Z3" s="606" t="s">
        <v>8</v>
      </c>
      <c r="AA3" s="606"/>
      <c r="AB3" s="607" t="s">
        <v>9</v>
      </c>
      <c r="AC3" s="607"/>
      <c r="AD3" s="606" t="s">
        <v>8</v>
      </c>
      <c r="AE3" s="606"/>
      <c r="AF3" s="607" t="s">
        <v>9</v>
      </c>
      <c r="AG3" s="607"/>
      <c r="AH3" s="606" t="s">
        <v>8</v>
      </c>
      <c r="AI3" s="606"/>
      <c r="AJ3" s="607" t="s">
        <v>9</v>
      </c>
      <c r="AK3" s="607"/>
      <c r="AL3" s="606" t="s">
        <v>8</v>
      </c>
      <c r="AM3" s="606"/>
      <c r="AN3" s="607" t="s">
        <v>9</v>
      </c>
      <c r="AO3" s="607"/>
      <c r="AP3" s="606" t="s">
        <v>8</v>
      </c>
      <c r="AQ3" s="606"/>
      <c r="AR3" s="606" t="s">
        <v>197</v>
      </c>
      <c r="AS3" s="606"/>
      <c r="AT3" s="607" t="s">
        <v>9</v>
      </c>
      <c r="AU3" s="607"/>
      <c r="AV3" s="606" t="s">
        <v>8</v>
      </c>
      <c r="AW3" s="606"/>
      <c r="AX3" s="607" t="s">
        <v>9</v>
      </c>
      <c r="AY3" s="607"/>
      <c r="AZ3" s="606" t="s">
        <v>8</v>
      </c>
      <c r="BA3" s="606"/>
      <c r="BB3" s="607" t="s">
        <v>9</v>
      </c>
      <c r="BC3" s="607"/>
      <c r="BD3" s="606" t="s">
        <v>8</v>
      </c>
      <c r="BE3" s="606"/>
      <c r="BF3" s="607" t="s">
        <v>9</v>
      </c>
      <c r="BG3" s="607"/>
      <c r="BH3" s="606" t="s">
        <v>8</v>
      </c>
      <c r="BI3" s="606"/>
      <c r="BJ3" s="607" t="s">
        <v>9</v>
      </c>
      <c r="BK3" s="607"/>
      <c r="BL3" s="52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  <c r="CZ3" s="50"/>
      <c r="DA3" s="50"/>
      <c r="DB3" s="50"/>
      <c r="DC3" s="50"/>
      <c r="DD3" s="50"/>
      <c r="DE3" s="50"/>
      <c r="DF3" s="50"/>
      <c r="DG3" s="50"/>
      <c r="DH3" s="50"/>
      <c r="DI3" s="50"/>
      <c r="DJ3" s="50"/>
      <c r="DK3" s="50"/>
      <c r="DL3" s="50"/>
      <c r="DM3" s="50"/>
      <c r="DN3" s="50"/>
      <c r="DO3" s="50"/>
      <c r="DP3" s="50"/>
      <c r="DQ3" s="50"/>
      <c r="DR3" s="50"/>
      <c r="DS3" s="50"/>
      <c r="DT3" s="50"/>
      <c r="DU3" s="50"/>
      <c r="DV3" s="50"/>
      <c r="DW3" s="50"/>
      <c r="DX3" s="50"/>
      <c r="DY3" s="50"/>
      <c r="DZ3" s="50"/>
      <c r="EA3" s="50"/>
      <c r="EB3" s="50"/>
      <c r="EC3" s="50"/>
      <c r="ED3" s="50"/>
      <c r="EE3" s="50"/>
      <c r="EF3" s="50"/>
      <c r="EG3" s="50"/>
      <c r="EH3" s="50"/>
      <c r="EI3" s="50"/>
      <c r="EJ3" s="50"/>
      <c r="EK3" s="50"/>
      <c r="EL3" s="50"/>
      <c r="EM3" s="50"/>
      <c r="EN3" s="50"/>
      <c r="EO3" s="50"/>
      <c r="EP3" s="50"/>
      <c r="EQ3" s="50"/>
      <c r="ER3" s="50"/>
      <c r="ES3" s="50"/>
      <c r="ET3" s="50"/>
      <c r="EU3" s="50"/>
      <c r="EV3" s="50"/>
      <c r="EW3" s="50"/>
      <c r="EX3" s="50"/>
      <c r="EY3" s="50"/>
      <c r="EZ3" s="50"/>
      <c r="FA3" s="50"/>
      <c r="FB3" s="50"/>
      <c r="FC3" s="50"/>
      <c r="FD3" s="50"/>
      <c r="FE3" s="50"/>
      <c r="FF3" s="50"/>
      <c r="FG3" s="50"/>
      <c r="FH3" s="50"/>
      <c r="FI3" s="50"/>
      <c r="FJ3" s="50"/>
      <c r="FK3" s="50"/>
      <c r="FL3" s="50"/>
      <c r="FM3" s="50"/>
      <c r="FN3" s="50"/>
      <c r="FO3" s="50"/>
      <c r="FP3" s="50"/>
      <c r="FQ3" s="50"/>
      <c r="FR3" s="50"/>
      <c r="FS3" s="50"/>
      <c r="FT3" s="50"/>
      <c r="FU3" s="50"/>
      <c r="FV3" s="50"/>
      <c r="FW3" s="50"/>
      <c r="FX3" s="50"/>
      <c r="FY3" s="50"/>
      <c r="FZ3" s="50"/>
      <c r="GA3" s="50"/>
      <c r="GB3" s="50"/>
      <c r="GC3" s="50"/>
      <c r="GD3" s="50"/>
      <c r="GE3" s="50"/>
      <c r="GF3" s="50"/>
      <c r="GG3" s="50"/>
      <c r="GH3" s="50"/>
      <c r="GI3" s="50"/>
      <c r="GJ3" s="50"/>
      <c r="GK3" s="50"/>
      <c r="GL3" s="50"/>
      <c r="GM3" s="50"/>
      <c r="GN3" s="50"/>
      <c r="GO3" s="50"/>
      <c r="GP3" s="50"/>
      <c r="GQ3" s="50"/>
      <c r="GR3" s="50"/>
      <c r="GS3" s="50"/>
      <c r="GT3" s="50"/>
      <c r="GU3" s="50"/>
      <c r="GV3" s="50"/>
      <c r="GW3" s="50"/>
      <c r="GX3" s="50"/>
      <c r="GY3" s="50"/>
      <c r="GZ3" s="50"/>
      <c r="HA3" s="50"/>
      <c r="HB3" s="50"/>
      <c r="HC3" s="50"/>
      <c r="HD3" s="50"/>
      <c r="HE3" s="50"/>
      <c r="HF3" s="50"/>
      <c r="HG3" s="50"/>
      <c r="HH3" s="50"/>
      <c r="HI3" s="50"/>
      <c r="HJ3" s="50"/>
      <c r="HK3" s="50"/>
      <c r="HL3" s="50"/>
      <c r="HM3" s="50"/>
      <c r="HN3" s="50"/>
      <c r="HO3" s="50"/>
      <c r="HP3" s="50"/>
      <c r="HQ3" s="50"/>
      <c r="HR3" s="50"/>
      <c r="HS3" s="50"/>
      <c r="HT3" s="50"/>
      <c r="HU3" s="50"/>
      <c r="HV3" s="50"/>
      <c r="HW3" s="50"/>
      <c r="HX3" s="50"/>
      <c r="HY3" s="50"/>
      <c r="HZ3" s="50"/>
      <c r="IA3" s="50"/>
      <c r="IB3" s="50"/>
      <c r="IC3" s="50"/>
      <c r="ID3" s="50"/>
      <c r="IE3" s="50"/>
      <c r="IF3" s="50"/>
      <c r="IG3" s="50"/>
      <c r="IH3" s="50"/>
      <c r="II3" s="50"/>
      <c r="IJ3" s="50"/>
      <c r="IK3" s="50"/>
      <c r="IL3" s="50"/>
      <c r="IM3" s="50"/>
      <c r="IN3" s="50"/>
    </row>
    <row r="4" spans="1:248" ht="15" thickBot="1" x14ac:dyDescent="0.35">
      <c r="A4" s="626"/>
      <c r="B4" s="640"/>
      <c r="C4" s="637"/>
      <c r="D4" s="633"/>
      <c r="E4" s="635"/>
      <c r="F4" s="635"/>
      <c r="G4" s="628"/>
      <c r="H4" s="148" t="s">
        <v>11</v>
      </c>
      <c r="I4" s="77" t="s">
        <v>12</v>
      </c>
      <c r="J4" s="78" t="s">
        <v>11</v>
      </c>
      <c r="K4" s="77" t="s">
        <v>12</v>
      </c>
      <c r="L4" s="148" t="s">
        <v>11</v>
      </c>
      <c r="M4" s="77" t="s">
        <v>12</v>
      </c>
      <c r="N4" s="148" t="s">
        <v>11</v>
      </c>
      <c r="O4" s="77" t="s">
        <v>12</v>
      </c>
      <c r="P4" s="148" t="s">
        <v>11</v>
      </c>
      <c r="Q4" s="77" t="s">
        <v>12</v>
      </c>
      <c r="R4" s="148" t="s">
        <v>11</v>
      </c>
      <c r="S4" s="77" t="s">
        <v>12</v>
      </c>
      <c r="T4" s="148" t="s">
        <v>11</v>
      </c>
      <c r="U4" s="77" t="s">
        <v>12</v>
      </c>
      <c r="V4" s="148" t="s">
        <v>11</v>
      </c>
      <c r="W4" s="77" t="s">
        <v>12</v>
      </c>
      <c r="X4" s="148" t="s">
        <v>11</v>
      </c>
      <c r="Y4" s="77" t="s">
        <v>12</v>
      </c>
      <c r="Z4" s="148" t="s">
        <v>11</v>
      </c>
      <c r="AA4" s="77" t="s">
        <v>12</v>
      </c>
      <c r="AB4" s="148" t="s">
        <v>11</v>
      </c>
      <c r="AC4" s="77" t="s">
        <v>12</v>
      </c>
      <c r="AD4" s="148" t="s">
        <v>11</v>
      </c>
      <c r="AE4" s="77" t="s">
        <v>12</v>
      </c>
      <c r="AF4" s="148" t="s">
        <v>11</v>
      </c>
      <c r="AG4" s="77" t="s">
        <v>12</v>
      </c>
      <c r="AH4" s="148" t="s">
        <v>11</v>
      </c>
      <c r="AI4" s="77" t="s">
        <v>12</v>
      </c>
      <c r="AJ4" s="148" t="s">
        <v>11</v>
      </c>
      <c r="AK4" s="77" t="s">
        <v>12</v>
      </c>
      <c r="AL4" s="148" t="s">
        <v>11</v>
      </c>
      <c r="AM4" s="77" t="s">
        <v>12</v>
      </c>
      <c r="AN4" s="148" t="s">
        <v>11</v>
      </c>
      <c r="AO4" s="77" t="s">
        <v>12</v>
      </c>
      <c r="AP4" s="148" t="s">
        <v>11</v>
      </c>
      <c r="AQ4" s="77" t="s">
        <v>12</v>
      </c>
      <c r="AR4" s="148" t="s">
        <v>11</v>
      </c>
      <c r="AS4" s="77" t="s">
        <v>12</v>
      </c>
      <c r="AT4" s="148" t="s">
        <v>11</v>
      </c>
      <c r="AU4" s="77" t="s">
        <v>12</v>
      </c>
      <c r="AV4" s="148" t="s">
        <v>11</v>
      </c>
      <c r="AW4" s="77" t="s">
        <v>12</v>
      </c>
      <c r="AX4" s="148" t="s">
        <v>11</v>
      </c>
      <c r="AY4" s="77" t="s">
        <v>12</v>
      </c>
      <c r="AZ4" s="148" t="s">
        <v>11</v>
      </c>
      <c r="BA4" s="77" t="s">
        <v>12</v>
      </c>
      <c r="BB4" s="148" t="s">
        <v>11</v>
      </c>
      <c r="BC4" s="77" t="s">
        <v>12</v>
      </c>
      <c r="BD4" s="148" t="s">
        <v>11</v>
      </c>
      <c r="BE4" s="77" t="s">
        <v>12</v>
      </c>
      <c r="BF4" s="148" t="s">
        <v>11</v>
      </c>
      <c r="BG4" s="77" t="s">
        <v>12</v>
      </c>
      <c r="BH4" s="148" t="s">
        <v>11</v>
      </c>
      <c r="BI4" s="77" t="s">
        <v>12</v>
      </c>
      <c r="BJ4" s="148" t="s">
        <v>11</v>
      </c>
      <c r="BK4" s="77" t="s">
        <v>12</v>
      </c>
      <c r="BL4" s="52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0"/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</row>
    <row r="5" spans="1:248" s="49" customFormat="1" ht="18.75" customHeight="1" x14ac:dyDescent="0.3">
      <c r="A5" s="43">
        <f>RANK(G5,G$5:G$23,0)</f>
        <v>1</v>
      </c>
      <c r="B5" s="94" t="s">
        <v>49</v>
      </c>
      <c r="C5" s="62">
        <v>1992</v>
      </c>
      <c r="D5" s="63" t="s">
        <v>10</v>
      </c>
      <c r="E5" s="64" t="s">
        <v>50</v>
      </c>
      <c r="F5" s="104" t="s">
        <v>51</v>
      </c>
      <c r="G5" s="378">
        <f>AU5+AQ5+BE5+U5+BG5+AE5</f>
        <v>1165</v>
      </c>
      <c r="H5" s="151">
        <v>66.8</v>
      </c>
      <c r="I5" s="485">
        <v>168</v>
      </c>
      <c r="J5" s="390" t="s">
        <v>62</v>
      </c>
      <c r="K5" s="391" t="s">
        <v>57</v>
      </c>
      <c r="L5" s="381"/>
      <c r="M5" s="392"/>
      <c r="N5" s="382"/>
      <c r="O5" s="393"/>
      <c r="P5" s="79">
        <v>65.5</v>
      </c>
      <c r="Q5" s="474">
        <v>155</v>
      </c>
      <c r="R5" s="82">
        <v>69.099999999999994</v>
      </c>
      <c r="S5" s="81">
        <v>141</v>
      </c>
      <c r="T5" s="352">
        <v>68.2</v>
      </c>
      <c r="U5" s="133">
        <v>182</v>
      </c>
      <c r="V5" s="354"/>
      <c r="W5" s="353"/>
      <c r="X5" s="354">
        <v>73.099999999999994</v>
      </c>
      <c r="Y5" s="603">
        <v>181</v>
      </c>
      <c r="Z5" s="79"/>
      <c r="AA5" s="394"/>
      <c r="AB5" s="82"/>
      <c r="AC5" s="133"/>
      <c r="AD5" s="79">
        <v>68.599999999999994</v>
      </c>
      <c r="AE5" s="133">
        <v>186</v>
      </c>
      <c r="AF5" s="82">
        <v>72.5</v>
      </c>
      <c r="AG5" s="572">
        <v>175</v>
      </c>
      <c r="AH5" s="149"/>
      <c r="AI5" s="133"/>
      <c r="AJ5" s="82"/>
      <c r="AK5" s="430"/>
      <c r="AL5" s="149"/>
      <c r="AM5" s="133"/>
      <c r="AN5" s="82"/>
      <c r="AO5" s="133"/>
      <c r="AP5" s="473">
        <v>70.2</v>
      </c>
      <c r="AQ5" s="133">
        <v>202</v>
      </c>
      <c r="AR5" s="475"/>
      <c r="AS5" s="474"/>
      <c r="AT5" s="475">
        <v>74.400000000000006</v>
      </c>
      <c r="AU5" s="133">
        <v>194</v>
      </c>
      <c r="AV5" s="79"/>
      <c r="AW5" s="81"/>
      <c r="AX5" s="82"/>
      <c r="AY5" s="81"/>
      <c r="AZ5" s="79"/>
      <c r="BA5" s="395"/>
      <c r="BB5" s="82"/>
      <c r="BC5" s="565"/>
      <c r="BD5" s="79">
        <v>71.400000000000006</v>
      </c>
      <c r="BE5" s="133">
        <v>214</v>
      </c>
      <c r="BF5" s="82">
        <v>73.7</v>
      </c>
      <c r="BG5" s="133">
        <v>187</v>
      </c>
      <c r="BH5" s="719">
        <v>66.900000000000006</v>
      </c>
      <c r="BI5" s="720">
        <v>169</v>
      </c>
      <c r="BJ5" s="721">
        <v>70.7</v>
      </c>
      <c r="BK5" s="720">
        <v>157</v>
      </c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/>
      <c r="GK5" s="50"/>
      <c r="GL5" s="50"/>
      <c r="GM5" s="50"/>
      <c r="GN5" s="50"/>
      <c r="GO5" s="50"/>
      <c r="GP5" s="50"/>
      <c r="GQ5" s="50"/>
      <c r="GR5" s="50"/>
      <c r="GS5" s="50"/>
      <c r="GT5" s="50"/>
      <c r="GU5" s="50"/>
      <c r="GV5" s="50"/>
      <c r="GW5" s="50"/>
      <c r="GX5" s="50"/>
      <c r="GY5" s="50"/>
      <c r="GZ5" s="50"/>
      <c r="HA5" s="50"/>
      <c r="HB5" s="50"/>
      <c r="HC5" s="50"/>
      <c r="HD5" s="50"/>
      <c r="HE5" s="50"/>
      <c r="HF5" s="50"/>
      <c r="HG5" s="50"/>
      <c r="HH5" s="50"/>
      <c r="HI5" s="50"/>
      <c r="HJ5" s="50"/>
      <c r="HK5" s="50"/>
      <c r="HL5" s="50"/>
      <c r="HM5" s="50"/>
      <c r="HN5" s="50"/>
      <c r="HO5" s="50"/>
      <c r="HP5" s="50"/>
      <c r="HQ5" s="50"/>
      <c r="HR5" s="50"/>
      <c r="HS5" s="50"/>
      <c r="HT5" s="50"/>
      <c r="HU5" s="50"/>
      <c r="HV5" s="50"/>
      <c r="HW5" s="50"/>
      <c r="HX5" s="50"/>
      <c r="HY5" s="50"/>
      <c r="HZ5" s="50"/>
      <c r="IA5" s="50"/>
      <c r="IB5" s="50"/>
      <c r="IC5" s="50"/>
      <c r="ID5" s="50"/>
      <c r="IE5" s="50"/>
      <c r="IF5" s="50"/>
      <c r="IG5" s="50"/>
      <c r="IH5" s="50"/>
      <c r="II5" s="50"/>
      <c r="IJ5" s="50"/>
      <c r="IK5" s="50"/>
      <c r="IL5" s="50"/>
      <c r="IM5" s="50"/>
      <c r="IN5" s="50"/>
    </row>
    <row r="6" spans="1:248" s="50" customFormat="1" ht="18.75" customHeight="1" x14ac:dyDescent="0.3">
      <c r="A6" s="375">
        <f>RANK(G6,G$5:G$23,0)</f>
        <v>2</v>
      </c>
      <c r="B6" s="96" t="s">
        <v>147</v>
      </c>
      <c r="C6" s="110">
        <v>2000</v>
      </c>
      <c r="D6" s="111" t="s">
        <v>14</v>
      </c>
      <c r="E6" s="64" t="s">
        <v>149</v>
      </c>
      <c r="F6" s="104" t="s">
        <v>84</v>
      </c>
      <c r="G6" s="145">
        <f>AI6+AK6+BA6+BI6+BE6+BK6</f>
        <v>974</v>
      </c>
      <c r="H6" s="152"/>
      <c r="I6" s="134"/>
      <c r="J6" s="193"/>
      <c r="K6" s="134"/>
      <c r="L6" s="153"/>
      <c r="M6" s="293"/>
      <c r="N6" s="155"/>
      <c r="O6" s="293"/>
      <c r="P6" s="84"/>
      <c r="Q6" s="85"/>
      <c r="R6" s="86"/>
      <c r="S6" s="85"/>
      <c r="T6" s="355"/>
      <c r="U6" s="356"/>
      <c r="V6" s="358"/>
      <c r="W6" s="356"/>
      <c r="X6" s="357"/>
      <c r="Y6" s="356"/>
      <c r="Z6" s="84"/>
      <c r="AA6" s="85"/>
      <c r="AB6" s="86"/>
      <c r="AC6" s="85"/>
      <c r="AD6" s="84"/>
      <c r="AE6" s="85"/>
      <c r="AF6" s="86"/>
      <c r="AG6" s="85"/>
      <c r="AH6" s="115">
        <v>67.099999999999994</v>
      </c>
      <c r="AI6" s="134">
        <v>171</v>
      </c>
      <c r="AJ6" s="88">
        <v>70</v>
      </c>
      <c r="AK6" s="134">
        <v>150</v>
      </c>
      <c r="AL6" s="115"/>
      <c r="AM6" s="85"/>
      <c r="AN6" s="88"/>
      <c r="AO6" s="85"/>
      <c r="AP6" s="476"/>
      <c r="AQ6" s="471"/>
      <c r="AR6" s="478"/>
      <c r="AS6" s="471"/>
      <c r="AT6" s="477"/>
      <c r="AU6" s="471"/>
      <c r="AV6" s="84"/>
      <c r="AW6" s="85"/>
      <c r="AX6" s="87"/>
      <c r="AY6" s="85"/>
      <c r="AZ6" s="84">
        <v>66.2</v>
      </c>
      <c r="BA6" s="134">
        <v>162</v>
      </c>
      <c r="BB6" s="87">
        <v>68.5</v>
      </c>
      <c r="BC6" s="723">
        <v>135</v>
      </c>
      <c r="BD6" s="84">
        <v>66.599999999999994</v>
      </c>
      <c r="BE6" s="134">
        <v>166</v>
      </c>
      <c r="BF6" s="86">
        <v>69.5</v>
      </c>
      <c r="BG6" s="723">
        <v>145</v>
      </c>
      <c r="BH6" s="722">
        <v>66.099999999999994</v>
      </c>
      <c r="BI6" s="134">
        <v>161</v>
      </c>
      <c r="BJ6" s="725">
        <v>71.400000000000006</v>
      </c>
      <c r="BK6" s="134">
        <v>164</v>
      </c>
    </row>
    <row r="7" spans="1:248" s="50" customFormat="1" ht="18.45" customHeight="1" x14ac:dyDescent="0.3">
      <c r="A7" s="460">
        <f>RANK(G7,G$5:G$23,0)</f>
        <v>3</v>
      </c>
      <c r="B7" s="147" t="s">
        <v>67</v>
      </c>
      <c r="C7" s="62">
        <v>1980</v>
      </c>
      <c r="D7" s="63" t="s">
        <v>14</v>
      </c>
      <c r="E7" s="64" t="s">
        <v>68</v>
      </c>
      <c r="F7" s="104" t="s">
        <v>70</v>
      </c>
      <c r="G7" s="145">
        <f>M7+BE7+AK7+AI7+AQ7+BA7</f>
        <v>973</v>
      </c>
      <c r="H7" s="152"/>
      <c r="I7" s="268"/>
      <c r="J7" s="203"/>
      <c r="K7" s="268"/>
      <c r="L7" s="157">
        <v>65.900000000000006</v>
      </c>
      <c r="M7" s="377">
        <v>159</v>
      </c>
      <c r="N7" s="158">
        <v>69.5</v>
      </c>
      <c r="O7" s="574">
        <v>145</v>
      </c>
      <c r="P7" s="84">
        <v>63</v>
      </c>
      <c r="Q7" s="426">
        <v>130</v>
      </c>
      <c r="R7" s="87">
        <v>67.5</v>
      </c>
      <c r="S7" s="414">
        <v>125</v>
      </c>
      <c r="T7" s="355">
        <v>63</v>
      </c>
      <c r="U7" s="471">
        <v>130</v>
      </c>
      <c r="V7" s="357"/>
      <c r="W7" s="356"/>
      <c r="X7" s="357">
        <v>63.9</v>
      </c>
      <c r="Y7" s="356">
        <v>89</v>
      </c>
      <c r="Z7" s="84">
        <v>64</v>
      </c>
      <c r="AA7" s="532">
        <v>140</v>
      </c>
      <c r="AB7" s="87">
        <v>67.400000000000006</v>
      </c>
      <c r="AC7" s="376">
        <v>124</v>
      </c>
      <c r="AD7" s="84"/>
      <c r="AE7" s="134"/>
      <c r="AF7" s="87"/>
      <c r="AG7" s="134"/>
      <c r="AH7" s="84">
        <v>68</v>
      </c>
      <c r="AI7" s="134">
        <v>180</v>
      </c>
      <c r="AJ7" s="87">
        <v>69.5</v>
      </c>
      <c r="AK7" s="134">
        <v>145</v>
      </c>
      <c r="AL7" s="84">
        <v>61.2</v>
      </c>
      <c r="AM7" s="440">
        <v>112</v>
      </c>
      <c r="AN7" s="87">
        <v>66.8</v>
      </c>
      <c r="AO7" s="440">
        <v>118</v>
      </c>
      <c r="AP7" s="476">
        <v>67.2</v>
      </c>
      <c r="AQ7" s="134">
        <v>172</v>
      </c>
      <c r="AR7" s="477"/>
      <c r="AS7" s="471"/>
      <c r="AT7" s="477">
        <v>67.2</v>
      </c>
      <c r="AU7" s="471">
        <v>122</v>
      </c>
      <c r="AV7" s="115">
        <v>64.3</v>
      </c>
      <c r="AW7" s="540">
        <v>143</v>
      </c>
      <c r="AX7" s="87">
        <v>68.599999999999994</v>
      </c>
      <c r="AY7" s="85">
        <v>136</v>
      </c>
      <c r="AZ7" s="115">
        <v>67</v>
      </c>
      <c r="BA7" s="134">
        <v>170</v>
      </c>
      <c r="BB7" s="87">
        <v>68.7</v>
      </c>
      <c r="BC7" s="564">
        <v>137</v>
      </c>
      <c r="BD7" s="84">
        <v>64.7</v>
      </c>
      <c r="BE7" s="134">
        <v>147</v>
      </c>
      <c r="BF7" s="87">
        <v>68.599999999999994</v>
      </c>
      <c r="BG7" s="605">
        <v>136</v>
      </c>
      <c r="BH7" s="722">
        <v>62.2</v>
      </c>
      <c r="BI7" s="723">
        <v>122</v>
      </c>
      <c r="BJ7" s="724">
        <v>66.8</v>
      </c>
      <c r="BK7" s="723">
        <v>118</v>
      </c>
    </row>
    <row r="8" spans="1:248" s="50" customFormat="1" ht="18.45" customHeight="1" x14ac:dyDescent="0.3">
      <c r="A8" s="251">
        <f>RANK(G8,G$5:G$23,0)</f>
        <v>4</v>
      </c>
      <c r="B8" s="147" t="s">
        <v>15</v>
      </c>
      <c r="C8" s="62" t="s">
        <v>163</v>
      </c>
      <c r="D8" s="63" t="s">
        <v>14</v>
      </c>
      <c r="E8" s="64" t="s">
        <v>271</v>
      </c>
      <c r="F8" s="104" t="s">
        <v>48</v>
      </c>
      <c r="G8" s="145">
        <f>U8+BG8+AQ8+AU8+BA8+BE8</f>
        <v>938</v>
      </c>
      <c r="H8" s="152"/>
      <c r="I8" s="134"/>
      <c r="J8" s="156"/>
      <c r="K8" s="134"/>
      <c r="L8" s="157"/>
      <c r="M8" s="269"/>
      <c r="N8" s="158"/>
      <c r="O8" s="154"/>
      <c r="P8" s="84"/>
      <c r="Q8" s="85"/>
      <c r="R8" s="87"/>
      <c r="S8" s="85"/>
      <c r="T8" s="355">
        <v>64.900000000000006</v>
      </c>
      <c r="U8" s="134">
        <v>149</v>
      </c>
      <c r="V8" s="357"/>
      <c r="W8" s="356"/>
      <c r="X8" s="357">
        <v>68.900000000000006</v>
      </c>
      <c r="Y8" s="605">
        <v>139</v>
      </c>
      <c r="Z8" s="84"/>
      <c r="AA8" s="85"/>
      <c r="AB8" s="87"/>
      <c r="AC8" s="85"/>
      <c r="AD8" s="115"/>
      <c r="AE8" s="134"/>
      <c r="AF8" s="87"/>
      <c r="AG8" s="85"/>
      <c r="AH8" s="115"/>
      <c r="AI8" s="85"/>
      <c r="AJ8" s="105"/>
      <c r="AK8" s="426"/>
      <c r="AL8" s="115"/>
      <c r="AM8" s="85"/>
      <c r="AN8" s="105"/>
      <c r="AO8" s="85"/>
      <c r="AP8" s="476">
        <v>65.7</v>
      </c>
      <c r="AQ8" s="134">
        <v>157</v>
      </c>
      <c r="AR8" s="478"/>
      <c r="AS8" s="471"/>
      <c r="AT8" s="477">
        <v>69.900000000000006</v>
      </c>
      <c r="AU8" s="134">
        <v>149</v>
      </c>
      <c r="AV8" s="115"/>
      <c r="AW8" s="85"/>
      <c r="AX8" s="87"/>
      <c r="AY8" s="85"/>
      <c r="AZ8" s="115">
        <v>65.099999999999994</v>
      </c>
      <c r="BA8" s="134">
        <v>151</v>
      </c>
      <c r="BB8" s="87">
        <v>68.8</v>
      </c>
      <c r="BC8" s="573">
        <v>138</v>
      </c>
      <c r="BD8" s="84">
        <v>67</v>
      </c>
      <c r="BE8" s="134">
        <v>170</v>
      </c>
      <c r="BF8" s="87">
        <v>71.2</v>
      </c>
      <c r="BG8" s="134">
        <v>162</v>
      </c>
      <c r="BH8" s="722"/>
      <c r="BI8" s="723"/>
      <c r="BJ8" s="724"/>
      <c r="BK8" s="723"/>
    </row>
    <row r="9" spans="1:248" s="50" customFormat="1" ht="18.45" customHeight="1" x14ac:dyDescent="0.3">
      <c r="A9" s="460">
        <f>RANK(G9,G$5:G$23,0)</f>
        <v>5</v>
      </c>
      <c r="B9" s="147" t="s">
        <v>71</v>
      </c>
      <c r="C9" s="62">
        <v>1980</v>
      </c>
      <c r="D9" s="63" t="s">
        <v>14</v>
      </c>
      <c r="E9" s="64" t="s">
        <v>72</v>
      </c>
      <c r="F9" s="104" t="s">
        <v>70</v>
      </c>
      <c r="G9" s="145">
        <f>M9+O9+AQ9+AI9+BA9+W9</f>
        <v>932</v>
      </c>
      <c r="H9" s="152"/>
      <c r="I9" s="254"/>
      <c r="J9" s="156"/>
      <c r="K9" s="134"/>
      <c r="L9" s="157">
        <v>65.7</v>
      </c>
      <c r="M9" s="377">
        <v>157</v>
      </c>
      <c r="N9" s="158">
        <v>70.5</v>
      </c>
      <c r="O9" s="377">
        <v>155</v>
      </c>
      <c r="P9" s="84">
        <v>62.8</v>
      </c>
      <c r="Q9" s="426">
        <v>128</v>
      </c>
      <c r="R9" s="86">
        <v>67.8</v>
      </c>
      <c r="S9" s="414">
        <v>128</v>
      </c>
      <c r="T9" s="355">
        <v>63.9</v>
      </c>
      <c r="U9" s="540">
        <v>139</v>
      </c>
      <c r="V9" s="357">
        <v>64.400000000000006</v>
      </c>
      <c r="W9" s="134">
        <v>144</v>
      </c>
      <c r="X9" s="357"/>
      <c r="Y9" s="356"/>
      <c r="Z9" s="84">
        <v>62.7</v>
      </c>
      <c r="AA9" s="85">
        <v>127</v>
      </c>
      <c r="AB9" s="87">
        <v>66.5</v>
      </c>
      <c r="AC9" s="85">
        <v>115</v>
      </c>
      <c r="AD9" s="84"/>
      <c r="AE9" s="85"/>
      <c r="AF9" s="87"/>
      <c r="AG9" s="85"/>
      <c r="AH9" s="115">
        <v>67</v>
      </c>
      <c r="AI9" s="134">
        <v>170</v>
      </c>
      <c r="AJ9" s="105">
        <v>67.900000000000006</v>
      </c>
      <c r="AK9" s="471">
        <v>129</v>
      </c>
      <c r="AL9" s="115">
        <v>61.9</v>
      </c>
      <c r="AM9" s="440">
        <v>119</v>
      </c>
      <c r="AN9" s="105">
        <v>65.400000000000006</v>
      </c>
      <c r="AO9" s="85">
        <v>104</v>
      </c>
      <c r="AP9" s="476">
        <v>64.599999999999994</v>
      </c>
      <c r="AQ9" s="134">
        <v>146</v>
      </c>
      <c r="AR9" s="477"/>
      <c r="AS9" s="471"/>
      <c r="AT9" s="477">
        <v>68.400000000000006</v>
      </c>
      <c r="AU9" s="471">
        <v>134</v>
      </c>
      <c r="AV9" s="115">
        <v>61.8</v>
      </c>
      <c r="AW9" s="85">
        <v>118</v>
      </c>
      <c r="AX9" s="86"/>
      <c r="AY9" s="273"/>
      <c r="AZ9" s="115">
        <v>66</v>
      </c>
      <c r="BA9" s="134">
        <v>160</v>
      </c>
      <c r="BB9" s="86">
        <v>68.599999999999994</v>
      </c>
      <c r="BC9" s="564">
        <v>136</v>
      </c>
      <c r="BD9" s="84">
        <v>62.5</v>
      </c>
      <c r="BE9" s="573">
        <v>125</v>
      </c>
      <c r="BF9" s="87">
        <v>67.8</v>
      </c>
      <c r="BG9" s="605">
        <v>128</v>
      </c>
      <c r="BH9" s="722">
        <v>62.1</v>
      </c>
      <c r="BI9" s="723">
        <v>121</v>
      </c>
      <c r="BJ9" s="724">
        <v>66.3</v>
      </c>
      <c r="BK9" s="723">
        <v>113</v>
      </c>
    </row>
    <row r="10" spans="1:248" s="50" customFormat="1" ht="18.45" customHeight="1" x14ac:dyDescent="0.3">
      <c r="A10" s="190">
        <f>RANK(G10,G$5:G$23,0)</f>
        <v>6</v>
      </c>
      <c r="B10" s="147" t="s">
        <v>22</v>
      </c>
      <c r="C10" s="62" t="s">
        <v>153</v>
      </c>
      <c r="D10" s="63" t="s">
        <v>14</v>
      </c>
      <c r="E10" s="64" t="s">
        <v>162</v>
      </c>
      <c r="F10" s="104" t="s">
        <v>48</v>
      </c>
      <c r="G10" s="145">
        <f>M10+BC10+AU10+AI10++AQ10+BA10</f>
        <v>869</v>
      </c>
      <c r="H10" s="152"/>
      <c r="I10" s="134"/>
      <c r="J10" s="156"/>
      <c r="K10" s="134"/>
      <c r="L10" s="157">
        <v>63.1</v>
      </c>
      <c r="M10" s="377">
        <v>131</v>
      </c>
      <c r="N10" s="158"/>
      <c r="O10" s="154"/>
      <c r="P10" s="84"/>
      <c r="Q10" s="85"/>
      <c r="R10" s="87"/>
      <c r="S10" s="85"/>
      <c r="T10" s="355">
        <v>60.7</v>
      </c>
      <c r="U10" s="564">
        <v>107</v>
      </c>
      <c r="V10" s="357"/>
      <c r="W10" s="356"/>
      <c r="X10" s="357">
        <v>62.2</v>
      </c>
      <c r="Y10" s="486">
        <v>0</v>
      </c>
      <c r="Z10" s="84"/>
      <c r="AA10" s="85"/>
      <c r="AB10" s="87"/>
      <c r="AC10" s="85"/>
      <c r="AD10" s="115"/>
      <c r="AE10" s="134"/>
      <c r="AF10" s="87"/>
      <c r="AG10" s="85"/>
      <c r="AH10" s="115">
        <v>64.900000000000006</v>
      </c>
      <c r="AI10" s="134">
        <v>149</v>
      </c>
      <c r="AJ10" s="105">
        <v>65.400000000000006</v>
      </c>
      <c r="AK10" s="540">
        <v>104</v>
      </c>
      <c r="AL10" s="115"/>
      <c r="AM10" s="85"/>
      <c r="AN10" s="105"/>
      <c r="AO10" s="85"/>
      <c r="AP10" s="476">
        <v>65.900000000000006</v>
      </c>
      <c r="AQ10" s="134">
        <v>159</v>
      </c>
      <c r="AR10" s="478"/>
      <c r="AS10" s="471"/>
      <c r="AT10" s="477">
        <v>69.8</v>
      </c>
      <c r="AU10" s="134">
        <v>148</v>
      </c>
      <c r="AV10" s="115"/>
      <c r="AW10" s="85"/>
      <c r="AX10" s="87"/>
      <c r="AY10" s="85"/>
      <c r="AZ10" s="115">
        <v>65.3</v>
      </c>
      <c r="BA10" s="134">
        <v>153</v>
      </c>
      <c r="BB10" s="87">
        <v>67.900000000000006</v>
      </c>
      <c r="BC10" s="134">
        <v>129</v>
      </c>
      <c r="BD10" s="84">
        <v>61.3</v>
      </c>
      <c r="BE10" s="573">
        <v>113</v>
      </c>
      <c r="BF10" s="87">
        <v>67.2</v>
      </c>
      <c r="BG10" s="605">
        <v>122</v>
      </c>
      <c r="BH10" s="722"/>
      <c r="BI10" s="723"/>
      <c r="BJ10" s="724"/>
      <c r="BK10" s="723"/>
    </row>
    <row r="11" spans="1:248" s="50" customFormat="1" ht="18.75" customHeight="1" x14ac:dyDescent="0.3">
      <c r="A11" s="177">
        <f>RANK(G11,G$5:G$23,0)</f>
        <v>7</v>
      </c>
      <c r="B11" s="61" t="s">
        <v>19</v>
      </c>
      <c r="C11" s="62">
        <v>1996</v>
      </c>
      <c r="D11" s="63" t="s">
        <v>14</v>
      </c>
      <c r="E11" s="64" t="s">
        <v>221</v>
      </c>
      <c r="F11" s="104" t="s">
        <v>48</v>
      </c>
      <c r="G11" s="145">
        <f>AI11+BE11+AQ11+BG11+AW11+AY11</f>
        <v>849</v>
      </c>
      <c r="H11" s="152"/>
      <c r="I11" s="134"/>
      <c r="J11" s="193"/>
      <c r="K11" s="134"/>
      <c r="L11" s="153"/>
      <c r="M11" s="293"/>
      <c r="N11" s="155"/>
      <c r="O11" s="293"/>
      <c r="P11" s="84"/>
      <c r="Q11" s="85"/>
      <c r="R11" s="86"/>
      <c r="S11" s="85"/>
      <c r="T11" s="355"/>
      <c r="U11" s="356"/>
      <c r="V11" s="358"/>
      <c r="W11" s="356"/>
      <c r="X11" s="357"/>
      <c r="Y11" s="356"/>
      <c r="Z11" s="84"/>
      <c r="AA11" s="85"/>
      <c r="AB11" s="86"/>
      <c r="AC11" s="85"/>
      <c r="AD11" s="84"/>
      <c r="AE11" s="85"/>
      <c r="AF11" s="86"/>
      <c r="AG11" s="85"/>
      <c r="AH11" s="115">
        <v>63.2</v>
      </c>
      <c r="AI11" s="134">
        <v>132</v>
      </c>
      <c r="AJ11" s="88">
        <v>65.3</v>
      </c>
      <c r="AK11" s="426">
        <v>103</v>
      </c>
      <c r="AL11" s="115"/>
      <c r="AM11" s="85"/>
      <c r="AN11" s="88"/>
      <c r="AO11" s="85"/>
      <c r="AP11" s="476">
        <v>64.5</v>
      </c>
      <c r="AQ11" s="134">
        <v>145</v>
      </c>
      <c r="AR11" s="478"/>
      <c r="AS11" s="471"/>
      <c r="AT11" s="477">
        <v>67.599999999999994</v>
      </c>
      <c r="AU11" s="605">
        <v>126</v>
      </c>
      <c r="AV11" s="84">
        <v>63.7</v>
      </c>
      <c r="AW11" s="134">
        <v>137</v>
      </c>
      <c r="AX11" s="87">
        <v>69.400000000000006</v>
      </c>
      <c r="AY11" s="134">
        <v>144</v>
      </c>
      <c r="AZ11" s="84"/>
      <c r="BA11" s="85"/>
      <c r="BB11" s="87"/>
      <c r="BC11" s="564"/>
      <c r="BD11" s="84">
        <v>65.5</v>
      </c>
      <c r="BE11" s="134">
        <v>155</v>
      </c>
      <c r="BF11" s="86">
        <v>68.599999999999994</v>
      </c>
      <c r="BG11" s="134">
        <v>136</v>
      </c>
      <c r="BH11" s="722">
        <v>63.2</v>
      </c>
      <c r="BI11" s="723">
        <v>132</v>
      </c>
      <c r="BJ11" s="725">
        <v>68.2</v>
      </c>
      <c r="BK11" s="723">
        <v>132</v>
      </c>
    </row>
    <row r="12" spans="1:248" s="50" customFormat="1" ht="18.75" customHeight="1" x14ac:dyDescent="0.3">
      <c r="A12" s="184">
        <f>RANK(G12,G$5:G$23,0)</f>
        <v>8</v>
      </c>
      <c r="B12" s="61" t="s">
        <v>53</v>
      </c>
      <c r="C12" s="62">
        <v>1984</v>
      </c>
      <c r="D12" s="63" t="s">
        <v>10</v>
      </c>
      <c r="E12" s="64" t="s">
        <v>60</v>
      </c>
      <c r="F12" s="104" t="s">
        <v>58</v>
      </c>
      <c r="G12" s="379">
        <f>I12+K12+M12+O12</f>
        <v>845</v>
      </c>
      <c r="H12" s="152">
        <v>69.900000000000006</v>
      </c>
      <c r="I12" s="380">
        <v>199</v>
      </c>
      <c r="J12" s="193">
        <v>74.099999999999994</v>
      </c>
      <c r="K12" s="380">
        <v>191</v>
      </c>
      <c r="L12" s="153">
        <v>72.5</v>
      </c>
      <c r="M12" s="293">
        <v>225</v>
      </c>
      <c r="N12" s="155">
        <v>78</v>
      </c>
      <c r="O12" s="293">
        <v>230</v>
      </c>
      <c r="P12" s="84"/>
      <c r="Q12" s="85"/>
      <c r="R12" s="86"/>
      <c r="S12" s="85"/>
      <c r="T12" s="355"/>
      <c r="U12" s="356"/>
      <c r="V12" s="358"/>
      <c r="W12" s="356"/>
      <c r="X12" s="357"/>
      <c r="Y12" s="356"/>
      <c r="Z12" s="84"/>
      <c r="AA12" s="85"/>
      <c r="AB12" s="86"/>
      <c r="AC12" s="85"/>
      <c r="AD12" s="84"/>
      <c r="AE12" s="85"/>
      <c r="AF12" s="86"/>
      <c r="AG12" s="85"/>
      <c r="AH12" s="115"/>
      <c r="AI12" s="134"/>
      <c r="AJ12" s="88"/>
      <c r="AK12" s="426"/>
      <c r="AL12" s="115"/>
      <c r="AM12" s="134"/>
      <c r="AN12" s="88"/>
      <c r="AO12" s="134"/>
      <c r="AP12" s="476"/>
      <c r="AQ12" s="471"/>
      <c r="AR12" s="478"/>
      <c r="AS12" s="471"/>
      <c r="AT12" s="477"/>
      <c r="AU12" s="471"/>
      <c r="AV12" s="115"/>
      <c r="AW12" s="273"/>
      <c r="AX12" s="87"/>
      <c r="AY12" s="134"/>
      <c r="AZ12" s="115"/>
      <c r="BA12" s="134"/>
      <c r="BB12" s="87"/>
      <c r="BC12" s="564"/>
      <c r="BD12" s="84"/>
      <c r="BE12" s="573"/>
      <c r="BF12" s="86"/>
      <c r="BG12" s="605"/>
      <c r="BH12" s="722"/>
      <c r="BI12" s="723"/>
      <c r="BJ12" s="725"/>
      <c r="BK12" s="723"/>
    </row>
    <row r="13" spans="1:248" s="50" customFormat="1" ht="18.75" customHeight="1" x14ac:dyDescent="0.3">
      <c r="A13" s="279">
        <f>RANK(G13,G$5:G$23,0)</f>
        <v>9</v>
      </c>
      <c r="B13" s="61" t="s">
        <v>73</v>
      </c>
      <c r="C13" s="62">
        <v>1999</v>
      </c>
      <c r="D13" s="63" t="s">
        <v>14</v>
      </c>
      <c r="E13" s="64" t="s">
        <v>74</v>
      </c>
      <c r="F13" s="104" t="s">
        <v>75</v>
      </c>
      <c r="G13" s="145">
        <f>M13+O13+AS13+BE13+BA13+AQ13</f>
        <v>752</v>
      </c>
      <c r="H13" s="152"/>
      <c r="I13" s="134"/>
      <c r="J13" s="156"/>
      <c r="K13" s="134"/>
      <c r="L13" s="157">
        <v>61.8</v>
      </c>
      <c r="M13" s="377">
        <v>118</v>
      </c>
      <c r="N13" s="158">
        <v>66.3</v>
      </c>
      <c r="O13" s="377">
        <v>113</v>
      </c>
      <c r="P13" s="84"/>
      <c r="Q13" s="85"/>
      <c r="R13" s="87"/>
      <c r="S13" s="85"/>
      <c r="T13" s="355">
        <v>50.7</v>
      </c>
      <c r="U13" s="484">
        <v>0</v>
      </c>
      <c r="V13" s="357"/>
      <c r="W13" s="356"/>
      <c r="X13" s="357"/>
      <c r="Y13" s="356"/>
      <c r="Z13" s="84"/>
      <c r="AA13" s="85"/>
      <c r="AB13" s="87"/>
      <c r="AC13" s="85"/>
      <c r="AD13" s="115"/>
      <c r="AE13" s="134"/>
      <c r="AF13" s="87"/>
      <c r="AG13" s="85"/>
      <c r="AH13" s="115">
        <v>60.9</v>
      </c>
      <c r="AI13" s="573">
        <v>109</v>
      </c>
      <c r="AJ13" s="105">
        <v>61.5</v>
      </c>
      <c r="AK13" s="540">
        <v>0</v>
      </c>
      <c r="AL13" s="115"/>
      <c r="AM13" s="85"/>
      <c r="AN13" s="105"/>
      <c r="AO13" s="85"/>
      <c r="AP13" s="476">
        <v>62.4</v>
      </c>
      <c r="AQ13" s="134">
        <v>124</v>
      </c>
      <c r="AR13" s="478">
        <v>64.900000000000006</v>
      </c>
      <c r="AS13" s="134">
        <v>149</v>
      </c>
      <c r="AT13" s="477"/>
      <c r="AU13" s="471"/>
      <c r="AV13" s="115"/>
      <c r="AW13" s="85"/>
      <c r="AX13" s="87"/>
      <c r="AY13" s="85"/>
      <c r="AZ13" s="115">
        <v>62.8</v>
      </c>
      <c r="BA13" s="134">
        <v>128</v>
      </c>
      <c r="BB13" s="87">
        <v>64.900000000000006</v>
      </c>
      <c r="BC13" s="564">
        <v>99</v>
      </c>
      <c r="BD13" s="84">
        <v>62</v>
      </c>
      <c r="BE13" s="134">
        <v>120</v>
      </c>
      <c r="BF13" s="87">
        <v>65.900000000000006</v>
      </c>
      <c r="BG13" s="605">
        <v>109</v>
      </c>
      <c r="BH13" s="722"/>
      <c r="BI13" s="723"/>
      <c r="BJ13" s="724"/>
      <c r="BK13" s="723"/>
    </row>
    <row r="14" spans="1:248" s="50" customFormat="1" ht="18.75" customHeight="1" x14ac:dyDescent="0.3">
      <c r="A14" s="279">
        <f>RANK(G14,G$5:G$23,0)</f>
        <v>10</v>
      </c>
      <c r="B14" s="61" t="s">
        <v>67</v>
      </c>
      <c r="C14" s="62">
        <v>1980</v>
      </c>
      <c r="D14" s="63" t="s">
        <v>14</v>
      </c>
      <c r="E14" s="64" t="s">
        <v>69</v>
      </c>
      <c r="F14" s="104" t="s">
        <v>70</v>
      </c>
      <c r="G14" s="145">
        <f>M14+O14+AI14+BE14+BA14+BG14</f>
        <v>726</v>
      </c>
      <c r="H14" s="152"/>
      <c r="I14" s="260"/>
      <c r="J14" s="158"/>
      <c r="K14" s="134"/>
      <c r="L14" s="153">
        <v>63.6</v>
      </c>
      <c r="M14" s="377">
        <v>136</v>
      </c>
      <c r="N14" s="155">
        <v>68</v>
      </c>
      <c r="O14" s="377">
        <v>130</v>
      </c>
      <c r="P14" s="84"/>
      <c r="Q14" s="85"/>
      <c r="R14" s="86"/>
      <c r="S14" s="85"/>
      <c r="T14" s="355"/>
      <c r="U14" s="356"/>
      <c r="V14" s="358"/>
      <c r="W14" s="356"/>
      <c r="X14" s="357"/>
      <c r="Y14" s="356"/>
      <c r="Z14" s="84"/>
      <c r="AA14" s="85"/>
      <c r="AB14" s="86"/>
      <c r="AC14" s="85"/>
      <c r="AD14" s="84"/>
      <c r="AE14" s="85"/>
      <c r="AF14" s="86"/>
      <c r="AG14" s="85"/>
      <c r="AH14" s="115">
        <v>61.7</v>
      </c>
      <c r="AI14" s="134">
        <v>117</v>
      </c>
      <c r="AJ14" s="88">
        <v>65</v>
      </c>
      <c r="AK14" s="573">
        <v>100</v>
      </c>
      <c r="AL14" s="115"/>
      <c r="AM14" s="134"/>
      <c r="AN14" s="88"/>
      <c r="AO14" s="85"/>
      <c r="AP14" s="476"/>
      <c r="AQ14" s="471"/>
      <c r="AR14" s="478"/>
      <c r="AS14" s="471"/>
      <c r="AT14" s="477"/>
      <c r="AU14" s="471"/>
      <c r="AV14" s="84"/>
      <c r="AW14" s="85"/>
      <c r="AX14" s="87"/>
      <c r="AY14" s="143"/>
      <c r="AZ14" s="84">
        <v>63.1</v>
      </c>
      <c r="BA14" s="134">
        <v>131</v>
      </c>
      <c r="BB14" s="86">
        <v>65</v>
      </c>
      <c r="BC14" s="605">
        <v>100</v>
      </c>
      <c r="BD14" s="84">
        <v>60.4</v>
      </c>
      <c r="BE14" s="134">
        <v>104</v>
      </c>
      <c r="BF14" s="86">
        <v>65.8</v>
      </c>
      <c r="BG14" s="134">
        <v>108</v>
      </c>
      <c r="BH14" s="722"/>
      <c r="BI14" s="723"/>
      <c r="BJ14" s="725"/>
      <c r="BK14" s="723"/>
    </row>
    <row r="15" spans="1:248" s="50" customFormat="1" ht="18.75" customHeight="1" x14ac:dyDescent="0.3">
      <c r="A15" s="303">
        <f>RANK(G15,G$5:G$23,0)</f>
        <v>11</v>
      </c>
      <c r="B15" s="61" t="s">
        <v>15</v>
      </c>
      <c r="C15" s="62">
        <v>1996</v>
      </c>
      <c r="D15" s="63" t="s">
        <v>14</v>
      </c>
      <c r="E15" s="64" t="s">
        <v>222</v>
      </c>
      <c r="F15" s="104" t="s">
        <v>48</v>
      </c>
      <c r="G15" s="145">
        <f>AI15+BA15+BC15</f>
        <v>461</v>
      </c>
      <c r="H15" s="152"/>
      <c r="I15" s="134"/>
      <c r="J15" s="193"/>
      <c r="K15" s="134"/>
      <c r="L15" s="153"/>
      <c r="M15" s="293"/>
      <c r="N15" s="155"/>
      <c r="O15" s="293"/>
      <c r="P15" s="84"/>
      <c r="Q15" s="85"/>
      <c r="R15" s="86"/>
      <c r="S15" s="85"/>
      <c r="T15" s="355"/>
      <c r="U15" s="356"/>
      <c r="V15" s="358"/>
      <c r="W15" s="356"/>
      <c r="X15" s="357"/>
      <c r="Y15" s="356"/>
      <c r="Z15" s="84"/>
      <c r="AA15" s="85"/>
      <c r="AB15" s="86"/>
      <c r="AC15" s="85"/>
      <c r="AD15" s="84"/>
      <c r="AE15" s="85"/>
      <c r="AF15" s="86"/>
      <c r="AG15" s="85"/>
      <c r="AH15" s="115">
        <v>60.4</v>
      </c>
      <c r="AI15" s="85">
        <v>104</v>
      </c>
      <c r="AJ15" s="88"/>
      <c r="AK15" s="426"/>
      <c r="AL15" s="115"/>
      <c r="AM15" s="85"/>
      <c r="AN15" s="88"/>
      <c r="AO15" s="85"/>
      <c r="AP15" s="476"/>
      <c r="AQ15" s="471"/>
      <c r="AR15" s="478"/>
      <c r="AS15" s="471"/>
      <c r="AT15" s="477"/>
      <c r="AU15" s="471"/>
      <c r="AV15" s="84"/>
      <c r="AW15" s="85"/>
      <c r="AX15" s="87"/>
      <c r="AY15" s="85"/>
      <c r="AZ15" s="84">
        <v>67.2</v>
      </c>
      <c r="BA15" s="85">
        <v>172</v>
      </c>
      <c r="BB15" s="87">
        <v>73.5</v>
      </c>
      <c r="BC15" s="564">
        <v>185</v>
      </c>
      <c r="BD15" s="84"/>
      <c r="BE15" s="85"/>
      <c r="BF15" s="86"/>
      <c r="BG15" s="85"/>
      <c r="BH15" s="722"/>
      <c r="BI15" s="723"/>
      <c r="BJ15" s="725"/>
      <c r="BK15" s="723"/>
    </row>
    <row r="16" spans="1:248" s="50" customFormat="1" ht="18.75" customHeight="1" x14ac:dyDescent="0.3">
      <c r="A16" s="184">
        <f>RANK(G16,G$5:G$23,0)</f>
        <v>12</v>
      </c>
      <c r="B16" s="61" t="s">
        <v>71</v>
      </c>
      <c r="C16" s="62">
        <v>1980</v>
      </c>
      <c r="D16" s="63" t="s">
        <v>14</v>
      </c>
      <c r="E16" s="64" t="s">
        <v>243</v>
      </c>
      <c r="F16" s="104" t="s">
        <v>70</v>
      </c>
      <c r="G16" s="145">
        <f>AQ16+AU16+AY16+BA16</f>
        <v>457</v>
      </c>
      <c r="H16" s="152"/>
      <c r="I16" s="254"/>
      <c r="J16" s="156"/>
      <c r="K16" s="134"/>
      <c r="L16" s="157"/>
      <c r="M16" s="377"/>
      <c r="N16" s="158"/>
      <c r="O16" s="377"/>
      <c r="P16" s="84"/>
      <c r="Q16" s="426"/>
      <c r="R16" s="86"/>
      <c r="S16" s="414"/>
      <c r="T16" s="355"/>
      <c r="U16" s="134"/>
      <c r="V16" s="357"/>
      <c r="W16" s="134"/>
      <c r="X16" s="357"/>
      <c r="Y16" s="356"/>
      <c r="Z16" s="84"/>
      <c r="AA16" s="85"/>
      <c r="AB16" s="87"/>
      <c r="AC16" s="85"/>
      <c r="AD16" s="84"/>
      <c r="AE16" s="85"/>
      <c r="AF16" s="87"/>
      <c r="AG16" s="85"/>
      <c r="AH16" s="115"/>
      <c r="AI16" s="134"/>
      <c r="AJ16" s="105"/>
      <c r="AK16" s="134"/>
      <c r="AL16" s="115"/>
      <c r="AM16" s="440"/>
      <c r="AN16" s="105"/>
      <c r="AO16" s="85"/>
      <c r="AP16" s="476">
        <v>63.9</v>
      </c>
      <c r="AQ16" s="471">
        <v>139</v>
      </c>
      <c r="AR16" s="477"/>
      <c r="AS16" s="471"/>
      <c r="AT16" s="477">
        <v>66.7</v>
      </c>
      <c r="AU16" s="471">
        <v>117</v>
      </c>
      <c r="AV16" s="115">
        <v>63.5</v>
      </c>
      <c r="AW16" s="85">
        <v>135</v>
      </c>
      <c r="AX16" s="86">
        <v>65.099999999999994</v>
      </c>
      <c r="AY16" s="273">
        <v>101</v>
      </c>
      <c r="AZ16" s="115">
        <v>60</v>
      </c>
      <c r="BA16" s="85">
        <v>100</v>
      </c>
      <c r="BB16" s="86"/>
      <c r="BC16" s="564"/>
      <c r="BD16" s="84"/>
      <c r="BE16" s="134"/>
      <c r="BF16" s="87"/>
      <c r="BG16" s="134"/>
      <c r="BH16" s="722"/>
      <c r="BI16" s="723"/>
      <c r="BJ16" s="724"/>
      <c r="BK16" s="723"/>
    </row>
    <row r="17" spans="1:244" s="50" customFormat="1" ht="18.75" customHeight="1" x14ac:dyDescent="0.3">
      <c r="A17" s="388">
        <f>RANK(G17,G$5:G$23,0)</f>
        <v>13</v>
      </c>
      <c r="B17" s="61" t="s">
        <v>53</v>
      </c>
      <c r="C17" s="62">
        <v>1984</v>
      </c>
      <c r="D17" s="63" t="s">
        <v>10</v>
      </c>
      <c r="E17" s="64" t="s">
        <v>242</v>
      </c>
      <c r="F17" s="104" t="s">
        <v>58</v>
      </c>
      <c r="G17" s="379">
        <f>AQ17+AU17</f>
        <v>367</v>
      </c>
      <c r="H17" s="152"/>
      <c r="I17" s="380"/>
      <c r="J17" s="193"/>
      <c r="K17" s="380"/>
      <c r="L17" s="153"/>
      <c r="M17" s="293"/>
      <c r="N17" s="155"/>
      <c r="O17" s="293"/>
      <c r="P17" s="84"/>
      <c r="Q17" s="85"/>
      <c r="R17" s="86"/>
      <c r="S17" s="85"/>
      <c r="T17" s="355"/>
      <c r="U17" s="356"/>
      <c r="V17" s="358"/>
      <c r="W17" s="356"/>
      <c r="X17" s="357"/>
      <c r="Y17" s="356"/>
      <c r="Z17" s="84"/>
      <c r="AA17" s="85"/>
      <c r="AB17" s="86"/>
      <c r="AC17" s="85"/>
      <c r="AD17" s="84"/>
      <c r="AE17" s="85"/>
      <c r="AF17" s="86"/>
      <c r="AG17" s="85"/>
      <c r="AH17" s="115"/>
      <c r="AI17" s="134"/>
      <c r="AJ17" s="88"/>
      <c r="AK17" s="426"/>
      <c r="AL17" s="115"/>
      <c r="AM17" s="134"/>
      <c r="AN17" s="88"/>
      <c r="AO17" s="134"/>
      <c r="AP17" s="476">
        <v>68.5</v>
      </c>
      <c r="AQ17" s="471">
        <v>185</v>
      </c>
      <c r="AR17" s="478"/>
      <c r="AS17" s="471"/>
      <c r="AT17" s="477">
        <v>73.2</v>
      </c>
      <c r="AU17" s="471">
        <v>182</v>
      </c>
      <c r="AV17" s="115"/>
      <c r="AW17" s="273"/>
      <c r="AX17" s="87"/>
      <c r="AY17" s="134"/>
      <c r="AZ17" s="115"/>
      <c r="BA17" s="134"/>
      <c r="BB17" s="87"/>
      <c r="BC17" s="564"/>
      <c r="BD17" s="84"/>
      <c r="BE17" s="85"/>
      <c r="BF17" s="86"/>
      <c r="BG17" s="85"/>
      <c r="BH17" s="722"/>
      <c r="BI17" s="723"/>
      <c r="BJ17" s="725"/>
      <c r="BK17" s="723"/>
    </row>
    <row r="18" spans="1:244" s="50" customFormat="1" ht="18.75" customHeight="1" x14ac:dyDescent="0.3">
      <c r="A18" s="388">
        <f>RANK(G18,G$5:G$23,0)</f>
        <v>14</v>
      </c>
      <c r="B18" s="61" t="s">
        <v>53</v>
      </c>
      <c r="C18" s="62">
        <v>1984</v>
      </c>
      <c r="D18" s="63" t="s">
        <v>10</v>
      </c>
      <c r="E18" s="64" t="s">
        <v>187</v>
      </c>
      <c r="F18" s="104" t="s">
        <v>58</v>
      </c>
      <c r="G18" s="145">
        <f>Q18+S18</f>
        <v>312</v>
      </c>
      <c r="H18" s="152"/>
      <c r="I18" s="134"/>
      <c r="J18" s="156"/>
      <c r="K18" s="134"/>
      <c r="L18" s="157"/>
      <c r="M18" s="269"/>
      <c r="N18" s="158"/>
      <c r="O18" s="154"/>
      <c r="P18" s="84">
        <v>66.8</v>
      </c>
      <c r="Q18" s="85">
        <v>168</v>
      </c>
      <c r="R18" s="87">
        <v>69.400000000000006</v>
      </c>
      <c r="S18" s="85">
        <v>144</v>
      </c>
      <c r="T18" s="355"/>
      <c r="U18" s="356"/>
      <c r="V18" s="357"/>
      <c r="W18" s="356"/>
      <c r="X18" s="357"/>
      <c r="Y18" s="356"/>
      <c r="Z18" s="84"/>
      <c r="AA18" s="85"/>
      <c r="AB18" s="87"/>
      <c r="AC18" s="85"/>
      <c r="AD18" s="115"/>
      <c r="AE18" s="134"/>
      <c r="AF18" s="87"/>
      <c r="AG18" s="85"/>
      <c r="AH18" s="115"/>
      <c r="AI18" s="85"/>
      <c r="AJ18" s="105"/>
      <c r="AK18" s="426"/>
      <c r="AL18" s="115"/>
      <c r="AM18" s="85"/>
      <c r="AN18" s="105"/>
      <c r="AO18" s="85"/>
      <c r="AP18" s="476"/>
      <c r="AQ18" s="471"/>
      <c r="AR18" s="478"/>
      <c r="AS18" s="471"/>
      <c r="AT18" s="477"/>
      <c r="AU18" s="471"/>
      <c r="AV18" s="115"/>
      <c r="AW18" s="85"/>
      <c r="AX18" s="87"/>
      <c r="AY18" s="85"/>
      <c r="AZ18" s="115"/>
      <c r="BA18" s="85"/>
      <c r="BB18" s="87"/>
      <c r="BC18" s="564"/>
      <c r="BD18" s="84"/>
      <c r="BE18" s="85"/>
      <c r="BF18" s="87"/>
      <c r="BG18" s="85"/>
      <c r="BH18" s="722"/>
      <c r="BI18" s="723"/>
      <c r="BJ18" s="724"/>
      <c r="BK18" s="723"/>
    </row>
    <row r="19" spans="1:244" s="50" customFormat="1" ht="18.75" customHeight="1" x14ac:dyDescent="0.3">
      <c r="A19" s="557">
        <f>RANK(G19,G$5:G$23,0)</f>
        <v>15</v>
      </c>
      <c r="B19" s="61" t="s">
        <v>160</v>
      </c>
      <c r="C19" s="62" t="s">
        <v>165</v>
      </c>
      <c r="D19" s="63" t="s">
        <v>14</v>
      </c>
      <c r="E19" s="64" t="s">
        <v>166</v>
      </c>
      <c r="F19" s="104" t="s">
        <v>48</v>
      </c>
      <c r="G19" s="145">
        <f>M19+O19</f>
        <v>294</v>
      </c>
      <c r="H19" s="152"/>
      <c r="I19" s="134"/>
      <c r="J19" s="156"/>
      <c r="K19" s="134"/>
      <c r="L19" s="157">
        <v>64</v>
      </c>
      <c r="M19" s="293">
        <v>140</v>
      </c>
      <c r="N19" s="158">
        <v>70.400000000000006</v>
      </c>
      <c r="O19" s="293">
        <v>154</v>
      </c>
      <c r="P19" s="84"/>
      <c r="Q19" s="85"/>
      <c r="R19" s="87"/>
      <c r="S19" s="85"/>
      <c r="T19" s="355"/>
      <c r="U19" s="356"/>
      <c r="V19" s="357"/>
      <c r="W19" s="356"/>
      <c r="X19" s="357"/>
      <c r="Y19" s="356"/>
      <c r="Z19" s="84"/>
      <c r="AA19" s="85"/>
      <c r="AB19" s="87"/>
      <c r="AC19" s="85"/>
      <c r="AD19" s="84"/>
      <c r="AE19" s="85"/>
      <c r="AF19" s="87"/>
      <c r="AG19" s="85"/>
      <c r="AH19" s="115"/>
      <c r="AI19" s="85"/>
      <c r="AJ19" s="105"/>
      <c r="AK19" s="426"/>
      <c r="AL19" s="115"/>
      <c r="AM19" s="85"/>
      <c r="AN19" s="105"/>
      <c r="AO19" s="85"/>
      <c r="AP19" s="476"/>
      <c r="AQ19" s="471"/>
      <c r="AR19" s="477"/>
      <c r="AS19" s="471"/>
      <c r="AT19" s="477"/>
      <c r="AU19" s="471"/>
      <c r="AV19" s="84"/>
      <c r="AW19" s="85"/>
      <c r="AX19" s="87"/>
      <c r="AY19" s="85"/>
      <c r="AZ19" s="84"/>
      <c r="BA19" s="85"/>
      <c r="BB19" s="87"/>
      <c r="BC19" s="564"/>
      <c r="BD19" s="84"/>
      <c r="BE19" s="85"/>
      <c r="BF19" s="87"/>
      <c r="BG19" s="85"/>
      <c r="BH19" s="722"/>
      <c r="BI19" s="723"/>
      <c r="BJ19" s="724"/>
      <c r="BK19" s="723"/>
    </row>
    <row r="20" spans="1:244" s="50" customFormat="1" ht="18.75" customHeight="1" x14ac:dyDescent="0.3">
      <c r="A20" s="388">
        <f>RANK(G20,G$5:G$23,0)</f>
        <v>16</v>
      </c>
      <c r="B20" s="61" t="s">
        <v>155</v>
      </c>
      <c r="C20" s="62" t="s">
        <v>156</v>
      </c>
      <c r="D20" s="63" t="s">
        <v>10</v>
      </c>
      <c r="E20" s="64" t="s">
        <v>161</v>
      </c>
      <c r="F20" s="104" t="s">
        <v>48</v>
      </c>
      <c r="G20" s="145">
        <f>M20+O20+U20</f>
        <v>218</v>
      </c>
      <c r="H20" s="152"/>
      <c r="I20" s="134"/>
      <c r="J20" s="193"/>
      <c r="K20" s="134"/>
      <c r="L20" s="153">
        <v>60.5</v>
      </c>
      <c r="M20" s="293">
        <v>105</v>
      </c>
      <c r="N20" s="155">
        <v>66.3</v>
      </c>
      <c r="O20" s="293">
        <v>113</v>
      </c>
      <c r="P20" s="84"/>
      <c r="Q20" s="85"/>
      <c r="R20" s="86"/>
      <c r="S20" s="85"/>
      <c r="T20" s="355">
        <v>56.9</v>
      </c>
      <c r="U20" s="356">
        <v>0</v>
      </c>
      <c r="V20" s="358"/>
      <c r="W20" s="356"/>
      <c r="X20" s="357"/>
      <c r="Y20" s="356"/>
      <c r="Z20" s="84"/>
      <c r="AA20" s="85"/>
      <c r="AB20" s="86"/>
      <c r="AC20" s="85"/>
      <c r="AD20" s="84"/>
      <c r="AE20" s="85"/>
      <c r="AF20" s="86"/>
      <c r="AG20" s="85"/>
      <c r="AH20" s="115"/>
      <c r="AI20" s="85"/>
      <c r="AJ20" s="88"/>
      <c r="AK20" s="426"/>
      <c r="AL20" s="115"/>
      <c r="AM20" s="85"/>
      <c r="AN20" s="88"/>
      <c r="AO20" s="85"/>
      <c r="AP20" s="476"/>
      <c r="AQ20" s="471"/>
      <c r="AR20" s="478"/>
      <c r="AS20" s="471"/>
      <c r="AT20" s="477"/>
      <c r="AU20" s="471"/>
      <c r="AV20" s="84"/>
      <c r="AW20" s="85"/>
      <c r="AX20" s="87"/>
      <c r="AY20" s="85"/>
      <c r="AZ20" s="84"/>
      <c r="BA20" s="85"/>
      <c r="BB20" s="87"/>
      <c r="BC20" s="564"/>
      <c r="BD20" s="84"/>
      <c r="BE20" s="85"/>
      <c r="BF20" s="86"/>
      <c r="BG20" s="85"/>
      <c r="BH20" s="722"/>
      <c r="BI20" s="723"/>
      <c r="BJ20" s="725"/>
      <c r="BK20" s="723"/>
    </row>
    <row r="21" spans="1:244" s="50" customFormat="1" ht="18.75" customHeight="1" x14ac:dyDescent="0.3">
      <c r="A21" s="346">
        <f>RANK(G21,G$5:G$23,0)</f>
        <v>17</v>
      </c>
      <c r="B21" s="61" t="s">
        <v>218</v>
      </c>
      <c r="C21" s="62">
        <v>2002</v>
      </c>
      <c r="D21" s="63" t="s">
        <v>14</v>
      </c>
      <c r="E21" s="64" t="s">
        <v>219</v>
      </c>
      <c r="F21" s="104" t="s">
        <v>220</v>
      </c>
      <c r="G21" s="145">
        <f>AI21</f>
        <v>0</v>
      </c>
      <c r="H21" s="152"/>
      <c r="I21" s="134"/>
      <c r="J21" s="193"/>
      <c r="K21" s="134"/>
      <c r="L21" s="153"/>
      <c r="M21" s="293"/>
      <c r="N21" s="155"/>
      <c r="O21" s="293"/>
      <c r="P21" s="84"/>
      <c r="Q21" s="85"/>
      <c r="R21" s="86"/>
      <c r="S21" s="85"/>
      <c r="T21" s="355"/>
      <c r="U21" s="356"/>
      <c r="V21" s="358"/>
      <c r="W21" s="356"/>
      <c r="X21" s="357"/>
      <c r="Y21" s="356"/>
      <c r="Z21" s="84"/>
      <c r="AA21" s="85"/>
      <c r="AB21" s="86"/>
      <c r="AC21" s="85"/>
      <c r="AD21" s="84"/>
      <c r="AE21" s="85"/>
      <c r="AF21" s="86"/>
      <c r="AG21" s="85"/>
      <c r="AH21" s="115">
        <v>46.5</v>
      </c>
      <c r="AI21" s="85">
        <v>0</v>
      </c>
      <c r="AJ21" s="88"/>
      <c r="AK21" s="426"/>
      <c r="AL21" s="115"/>
      <c r="AM21" s="85"/>
      <c r="AN21" s="88"/>
      <c r="AO21" s="85"/>
      <c r="AP21" s="476"/>
      <c r="AQ21" s="471"/>
      <c r="AR21" s="478"/>
      <c r="AS21" s="471"/>
      <c r="AT21" s="477"/>
      <c r="AU21" s="471"/>
      <c r="AV21" s="84"/>
      <c r="AW21" s="85"/>
      <c r="AX21" s="87"/>
      <c r="AY21" s="85"/>
      <c r="AZ21" s="84"/>
      <c r="BA21" s="85"/>
      <c r="BB21" s="87"/>
      <c r="BC21" s="564"/>
      <c r="BD21" s="84"/>
      <c r="BE21" s="85"/>
      <c r="BF21" s="86"/>
      <c r="BG21" s="85"/>
      <c r="BH21" s="722"/>
      <c r="BI21" s="723"/>
      <c r="BJ21" s="725"/>
      <c r="BK21" s="723"/>
    </row>
    <row r="22" spans="1:244" s="50" customFormat="1" ht="18.45" customHeight="1" x14ac:dyDescent="0.3">
      <c r="A22" s="239">
        <f>RANK(G22,G$5:G$23,0)</f>
        <v>17</v>
      </c>
      <c r="B22" s="61" t="s">
        <v>15</v>
      </c>
      <c r="C22" s="62" t="s">
        <v>163</v>
      </c>
      <c r="D22" s="63" t="s">
        <v>14</v>
      </c>
      <c r="E22" s="64" t="s">
        <v>164</v>
      </c>
      <c r="F22" s="104" t="s">
        <v>48</v>
      </c>
      <c r="G22" s="145">
        <f>M22</f>
        <v>0</v>
      </c>
      <c r="H22" s="152"/>
      <c r="I22" s="134"/>
      <c r="J22" s="156"/>
      <c r="K22" s="134"/>
      <c r="L22" s="157">
        <v>53.6</v>
      </c>
      <c r="M22" s="269">
        <v>0</v>
      </c>
      <c r="N22" s="158"/>
      <c r="O22" s="154"/>
      <c r="P22" s="84"/>
      <c r="Q22" s="85"/>
      <c r="R22" s="87"/>
      <c r="S22" s="85"/>
      <c r="T22" s="355"/>
      <c r="U22" s="356"/>
      <c r="V22" s="357"/>
      <c r="W22" s="356"/>
      <c r="X22" s="357"/>
      <c r="Y22" s="356"/>
      <c r="Z22" s="84"/>
      <c r="AA22" s="85"/>
      <c r="AB22" s="87"/>
      <c r="AC22" s="85"/>
      <c r="AD22" s="115"/>
      <c r="AE22" s="134"/>
      <c r="AF22" s="87"/>
      <c r="AG22" s="85"/>
      <c r="AH22" s="115"/>
      <c r="AI22" s="85"/>
      <c r="AJ22" s="105"/>
      <c r="AK22" s="426"/>
      <c r="AL22" s="115"/>
      <c r="AM22" s="85"/>
      <c r="AN22" s="105"/>
      <c r="AO22" s="85"/>
      <c r="AP22" s="476"/>
      <c r="AQ22" s="471"/>
      <c r="AR22" s="478"/>
      <c r="AS22" s="471"/>
      <c r="AT22" s="477"/>
      <c r="AU22" s="471"/>
      <c r="AV22" s="115"/>
      <c r="AW22" s="85"/>
      <c r="AX22" s="87"/>
      <c r="AY22" s="85"/>
      <c r="AZ22" s="115"/>
      <c r="BA22" s="85"/>
      <c r="BB22" s="87"/>
      <c r="BC22" s="564"/>
      <c r="BD22" s="84"/>
      <c r="BE22" s="85"/>
      <c r="BF22" s="87"/>
      <c r="BG22" s="85"/>
      <c r="BH22" s="722"/>
      <c r="BI22" s="723"/>
      <c r="BJ22" s="724"/>
      <c r="BK22" s="723"/>
    </row>
    <row r="23" spans="1:244" s="50" customFormat="1" ht="18.75" customHeight="1" thickBot="1" x14ac:dyDescent="0.35">
      <c r="A23" s="210"/>
      <c r="B23" s="229"/>
      <c r="C23" s="230"/>
      <c r="D23" s="231"/>
      <c r="E23" s="214"/>
      <c r="F23" s="232"/>
      <c r="G23" s="233"/>
      <c r="H23" s="216"/>
      <c r="I23" s="217"/>
      <c r="J23" s="234"/>
      <c r="K23" s="217"/>
      <c r="L23" s="235"/>
      <c r="M23" s="236"/>
      <c r="N23" s="237"/>
      <c r="O23" s="236"/>
      <c r="P23" s="223"/>
      <c r="Q23" s="224"/>
      <c r="R23" s="221"/>
      <c r="S23" s="224"/>
      <c r="T23" s="359"/>
      <c r="U23" s="360"/>
      <c r="V23" s="361"/>
      <c r="W23" s="360"/>
      <c r="X23" s="361"/>
      <c r="Y23" s="360"/>
      <c r="Z23" s="223"/>
      <c r="AA23" s="224"/>
      <c r="AB23" s="221"/>
      <c r="AC23" s="224"/>
      <c r="AD23" s="223"/>
      <c r="AE23" s="224"/>
      <c r="AF23" s="221"/>
      <c r="AG23" s="224"/>
      <c r="AH23" s="223"/>
      <c r="AI23" s="224"/>
      <c r="AJ23" s="221"/>
      <c r="AK23" s="431"/>
      <c r="AL23" s="223"/>
      <c r="AM23" s="224"/>
      <c r="AN23" s="221"/>
      <c r="AO23" s="224"/>
      <c r="AP23" s="479"/>
      <c r="AQ23" s="480"/>
      <c r="AR23" s="481"/>
      <c r="AS23" s="480"/>
      <c r="AT23" s="481"/>
      <c r="AU23" s="480"/>
      <c r="AV23" s="223"/>
      <c r="AW23" s="224"/>
      <c r="AX23" s="221"/>
      <c r="AY23" s="224"/>
      <c r="AZ23" s="223"/>
      <c r="BA23" s="224"/>
      <c r="BB23" s="221"/>
      <c r="BC23" s="566"/>
      <c r="BD23" s="223"/>
      <c r="BE23" s="224"/>
      <c r="BF23" s="221"/>
      <c r="BG23" s="224"/>
      <c r="BH23" s="726"/>
      <c r="BI23" s="727"/>
      <c r="BJ23" s="728"/>
      <c r="BK23" s="727"/>
    </row>
    <row r="24" spans="1:244" x14ac:dyDescent="0.3"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0"/>
      <c r="EF24" s="50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0"/>
      <c r="EU24" s="50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0"/>
      <c r="HR24" s="50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0"/>
      <c r="IG24" s="50"/>
      <c r="IH24" s="50"/>
      <c r="II24" s="50"/>
      <c r="IJ24" s="50"/>
    </row>
    <row r="25" spans="1:244" x14ac:dyDescent="0.3">
      <c r="M25" s="98"/>
    </row>
  </sheetData>
  <sortState ref="A5:IZ22">
    <sortCondition ref="A5:A22"/>
  </sortState>
  <mergeCells count="49">
    <mergeCell ref="AP2:AU2"/>
    <mergeCell ref="AP3:AQ3"/>
    <mergeCell ref="V3:W3"/>
    <mergeCell ref="X3:Y3"/>
    <mergeCell ref="AB3:AC3"/>
    <mergeCell ref="AR3:AS3"/>
    <mergeCell ref="AT3:AU3"/>
    <mergeCell ref="AZ3:BA3"/>
    <mergeCell ref="BB3:BC3"/>
    <mergeCell ref="A2:A4"/>
    <mergeCell ref="G2:G4"/>
    <mergeCell ref="B2:D2"/>
    <mergeCell ref="D3:D4"/>
    <mergeCell ref="E3:E4"/>
    <mergeCell ref="C3:C4"/>
    <mergeCell ref="F2:F4"/>
    <mergeCell ref="B3:B4"/>
    <mergeCell ref="L2:O2"/>
    <mergeCell ref="P2:S2"/>
    <mergeCell ref="P3:Q3"/>
    <mergeCell ref="R3:S3"/>
    <mergeCell ref="T2:Y2"/>
    <mergeCell ref="T3:U3"/>
    <mergeCell ref="AL3:AM3"/>
    <mergeCell ref="AN3:AO3"/>
    <mergeCell ref="Z2:AC2"/>
    <mergeCell ref="BJ3:BK3"/>
    <mergeCell ref="BH2:BK2"/>
    <mergeCell ref="BH3:BI3"/>
    <mergeCell ref="AV2:AY2"/>
    <mergeCell ref="AV3:AW3"/>
    <mergeCell ref="AX3:AY3"/>
    <mergeCell ref="AZ2:BC2"/>
    <mergeCell ref="Z3:AA3"/>
    <mergeCell ref="N3:O3"/>
    <mergeCell ref="H2:K2"/>
    <mergeCell ref="BD2:BG2"/>
    <mergeCell ref="BD3:BE3"/>
    <mergeCell ref="BF3:BG3"/>
    <mergeCell ref="H3:I3"/>
    <mergeCell ref="J3:K3"/>
    <mergeCell ref="L3:M3"/>
    <mergeCell ref="AL2:AO2"/>
    <mergeCell ref="AD2:AG2"/>
    <mergeCell ref="AH2:AK2"/>
    <mergeCell ref="AH3:AI3"/>
    <mergeCell ref="AJ3:AK3"/>
    <mergeCell ref="AD3:AE3"/>
    <mergeCell ref="AF3:AG3"/>
  </mergeCells>
  <printOptions horizontalCentered="1"/>
  <pageMargins left="0.31496062992125984" right="0.31496062992125984" top="0.35433070866141736" bottom="0.15748031496062992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45"/>
  <sheetViews>
    <sheetView zoomScale="55" zoomScaleNormal="55" zoomScaleSheetLayoutView="40" workbookViewId="0">
      <pane ySplit="4" topLeftCell="A5" activePane="bottomLeft" state="frozen"/>
      <selection pane="bottomLeft" activeCell="A2" sqref="A2:A4"/>
    </sheetView>
  </sheetViews>
  <sheetFormatPr defaultRowHeight="14.4" x14ac:dyDescent="0.3"/>
  <cols>
    <col min="1" max="1" width="4.6640625" style="48" customWidth="1"/>
    <col min="2" max="2" width="27" customWidth="1"/>
    <col min="3" max="3" width="7.5546875" customWidth="1"/>
    <col min="4" max="4" width="7.77734375" customWidth="1"/>
    <col min="5" max="5" width="25.88671875" customWidth="1"/>
    <col min="6" max="6" width="20.109375" style="99" customWidth="1"/>
    <col min="7" max="7" width="7.44140625" style="48" customWidth="1"/>
    <col min="8" max="60" width="6.77734375" customWidth="1"/>
  </cols>
  <sheetData>
    <row r="1" spans="1:60" ht="15" thickBot="1" x14ac:dyDescent="0.35">
      <c r="A1" s="58" t="s">
        <v>281</v>
      </c>
      <c r="B1" s="57"/>
    </row>
    <row r="2" spans="1:60" ht="45" customHeight="1" thickBot="1" x14ac:dyDescent="0.35">
      <c r="A2" s="647" t="s">
        <v>0</v>
      </c>
      <c r="B2" s="650" t="s">
        <v>1</v>
      </c>
      <c r="C2" s="630"/>
      <c r="D2" s="631"/>
      <c r="E2" s="43" t="s">
        <v>2</v>
      </c>
      <c r="F2" s="620" t="s">
        <v>47</v>
      </c>
      <c r="G2" s="661" t="s">
        <v>3</v>
      </c>
      <c r="H2" s="608" t="s">
        <v>61</v>
      </c>
      <c r="I2" s="611"/>
      <c r="J2" s="611"/>
      <c r="K2" s="612"/>
      <c r="L2" s="664" t="s">
        <v>64</v>
      </c>
      <c r="M2" s="664"/>
      <c r="N2" s="664"/>
      <c r="O2" s="665"/>
      <c r="P2" s="608" t="s">
        <v>66</v>
      </c>
      <c r="Q2" s="611"/>
      <c r="R2" s="611"/>
      <c r="S2" s="612"/>
      <c r="T2" s="608" t="s">
        <v>167</v>
      </c>
      <c r="U2" s="611"/>
      <c r="V2" s="611"/>
      <c r="W2" s="612"/>
      <c r="X2" s="644" t="s">
        <v>198</v>
      </c>
      <c r="Y2" s="645"/>
      <c r="Z2" s="645"/>
      <c r="AA2" s="646"/>
      <c r="AB2" s="616" t="s">
        <v>199</v>
      </c>
      <c r="AC2" s="643"/>
      <c r="AD2" s="643"/>
      <c r="AE2" s="617"/>
      <c r="AF2" s="608" t="s">
        <v>201</v>
      </c>
      <c r="AG2" s="609"/>
      <c r="AH2" s="609"/>
      <c r="AI2" s="610"/>
      <c r="AJ2" s="608" t="s">
        <v>234</v>
      </c>
      <c r="AK2" s="611"/>
      <c r="AL2" s="611"/>
      <c r="AM2" s="612"/>
      <c r="AN2" s="608" t="s">
        <v>235</v>
      </c>
      <c r="AO2" s="611"/>
      <c r="AP2" s="611"/>
      <c r="AQ2" s="612"/>
      <c r="AR2" s="608" t="s">
        <v>252</v>
      </c>
      <c r="AS2" s="611"/>
      <c r="AT2" s="611"/>
      <c r="AU2" s="612"/>
      <c r="AV2" s="608" t="s">
        <v>264</v>
      </c>
      <c r="AW2" s="611"/>
      <c r="AX2" s="611"/>
      <c r="AY2" s="612"/>
      <c r="AZ2" s="666" t="s">
        <v>270</v>
      </c>
      <c r="BA2" s="667"/>
      <c r="BB2" s="667"/>
      <c r="BC2" s="668"/>
      <c r="BD2" s="756" t="s">
        <v>280</v>
      </c>
      <c r="BE2" s="667"/>
      <c r="BF2" s="667"/>
      <c r="BG2" s="668"/>
      <c r="BH2" s="55"/>
    </row>
    <row r="3" spans="1:60" ht="15" thickBot="1" x14ac:dyDescent="0.35">
      <c r="A3" s="648"/>
      <c r="B3" s="651" t="s">
        <v>4</v>
      </c>
      <c r="C3" s="653" t="s">
        <v>5</v>
      </c>
      <c r="D3" s="655" t="s">
        <v>46</v>
      </c>
      <c r="E3" s="657" t="s">
        <v>7</v>
      </c>
      <c r="F3" s="659"/>
      <c r="G3" s="662"/>
      <c r="H3" s="641" t="s">
        <v>16</v>
      </c>
      <c r="I3" s="642"/>
      <c r="J3" s="641" t="s">
        <v>17</v>
      </c>
      <c r="K3" s="642"/>
      <c r="L3" s="641" t="s">
        <v>16</v>
      </c>
      <c r="M3" s="642"/>
      <c r="N3" s="641" t="s">
        <v>17</v>
      </c>
      <c r="O3" s="642"/>
      <c r="P3" s="641" t="s">
        <v>16</v>
      </c>
      <c r="Q3" s="642"/>
      <c r="R3" s="641" t="s">
        <v>17</v>
      </c>
      <c r="S3" s="642"/>
      <c r="T3" s="641" t="s">
        <v>16</v>
      </c>
      <c r="U3" s="642"/>
      <c r="V3" s="641" t="s">
        <v>17</v>
      </c>
      <c r="W3" s="642"/>
      <c r="X3" s="641" t="s">
        <v>16</v>
      </c>
      <c r="Y3" s="642"/>
      <c r="Z3" s="641" t="s">
        <v>17</v>
      </c>
      <c r="AA3" s="642"/>
      <c r="AB3" s="641" t="s">
        <v>16</v>
      </c>
      <c r="AC3" s="642"/>
      <c r="AD3" s="641" t="s">
        <v>17</v>
      </c>
      <c r="AE3" s="642"/>
      <c r="AF3" s="641" t="s">
        <v>16</v>
      </c>
      <c r="AG3" s="642"/>
      <c r="AH3" s="641" t="s">
        <v>17</v>
      </c>
      <c r="AI3" s="642"/>
      <c r="AJ3" s="641" t="s">
        <v>16</v>
      </c>
      <c r="AK3" s="642"/>
      <c r="AL3" s="641" t="s">
        <v>17</v>
      </c>
      <c r="AM3" s="642"/>
      <c r="AN3" s="641" t="s">
        <v>16</v>
      </c>
      <c r="AO3" s="642"/>
      <c r="AP3" s="641" t="s">
        <v>17</v>
      </c>
      <c r="AQ3" s="642"/>
      <c r="AR3" s="641" t="s">
        <v>16</v>
      </c>
      <c r="AS3" s="642"/>
      <c r="AT3" s="641" t="s">
        <v>17</v>
      </c>
      <c r="AU3" s="642"/>
      <c r="AV3" s="641" t="s">
        <v>16</v>
      </c>
      <c r="AW3" s="642"/>
      <c r="AX3" s="641" t="s">
        <v>17</v>
      </c>
      <c r="AY3" s="642"/>
      <c r="AZ3" s="641" t="s">
        <v>16</v>
      </c>
      <c r="BA3" s="642"/>
      <c r="BB3" s="641" t="s">
        <v>17</v>
      </c>
      <c r="BC3" s="642"/>
      <c r="BD3" s="641" t="s">
        <v>16</v>
      </c>
      <c r="BE3" s="642"/>
      <c r="BF3" s="641" t="s">
        <v>17</v>
      </c>
      <c r="BG3" s="642"/>
      <c r="BH3" s="56"/>
    </row>
    <row r="4" spans="1:60" ht="15" thickBot="1" x14ac:dyDescent="0.35">
      <c r="A4" s="649"/>
      <c r="B4" s="652"/>
      <c r="C4" s="654"/>
      <c r="D4" s="656"/>
      <c r="E4" s="658"/>
      <c r="F4" s="660"/>
      <c r="G4" s="663"/>
      <c r="H4" s="74" t="s">
        <v>11</v>
      </c>
      <c r="I4" s="144" t="s">
        <v>12</v>
      </c>
      <c r="J4" s="74" t="s">
        <v>11</v>
      </c>
      <c r="K4" s="75" t="s">
        <v>12</v>
      </c>
      <c r="L4" s="74" t="s">
        <v>11</v>
      </c>
      <c r="M4" s="276" t="s">
        <v>12</v>
      </c>
      <c r="N4" s="74" t="s">
        <v>11</v>
      </c>
      <c r="O4" s="75" t="s">
        <v>12</v>
      </c>
      <c r="P4" s="74" t="s">
        <v>11</v>
      </c>
      <c r="Q4" s="277" t="s">
        <v>12</v>
      </c>
      <c r="R4" s="74" t="s">
        <v>11</v>
      </c>
      <c r="S4" s="75" t="s">
        <v>12</v>
      </c>
      <c r="T4" s="74" t="s">
        <v>11</v>
      </c>
      <c r="U4" s="300" t="s">
        <v>12</v>
      </c>
      <c r="V4" s="74" t="s">
        <v>11</v>
      </c>
      <c r="W4" s="75" t="s">
        <v>12</v>
      </c>
      <c r="X4" s="74" t="s">
        <v>11</v>
      </c>
      <c r="Y4" s="344" t="s">
        <v>12</v>
      </c>
      <c r="Z4" s="74" t="s">
        <v>11</v>
      </c>
      <c r="AA4" s="75" t="s">
        <v>12</v>
      </c>
      <c r="AB4" s="74" t="s">
        <v>11</v>
      </c>
      <c r="AC4" s="373" t="s">
        <v>12</v>
      </c>
      <c r="AD4" s="74" t="s">
        <v>11</v>
      </c>
      <c r="AE4" s="75" t="s">
        <v>12</v>
      </c>
      <c r="AF4" s="74" t="s">
        <v>11</v>
      </c>
      <c r="AG4" s="387" t="s">
        <v>12</v>
      </c>
      <c r="AH4" s="74" t="s">
        <v>11</v>
      </c>
      <c r="AI4" s="75" t="s">
        <v>12</v>
      </c>
      <c r="AJ4" s="74" t="s">
        <v>11</v>
      </c>
      <c r="AK4" s="421" t="s">
        <v>12</v>
      </c>
      <c r="AL4" s="74" t="s">
        <v>11</v>
      </c>
      <c r="AM4" s="75" t="s">
        <v>12</v>
      </c>
      <c r="AN4" s="74" t="s">
        <v>11</v>
      </c>
      <c r="AO4" s="468" t="s">
        <v>12</v>
      </c>
      <c r="AP4" s="74" t="s">
        <v>11</v>
      </c>
      <c r="AQ4" s="75" t="s">
        <v>12</v>
      </c>
      <c r="AR4" s="74" t="s">
        <v>11</v>
      </c>
      <c r="AS4" s="509" t="s">
        <v>12</v>
      </c>
      <c r="AT4" s="74" t="s">
        <v>11</v>
      </c>
      <c r="AU4" s="75" t="s">
        <v>12</v>
      </c>
      <c r="AV4" s="74" t="s">
        <v>11</v>
      </c>
      <c r="AW4" s="536" t="s">
        <v>12</v>
      </c>
      <c r="AX4" s="74" t="s">
        <v>11</v>
      </c>
      <c r="AY4" s="75" t="s">
        <v>12</v>
      </c>
      <c r="AZ4" s="74" t="s">
        <v>11</v>
      </c>
      <c r="BA4" s="570" t="s">
        <v>12</v>
      </c>
      <c r="BB4" s="74" t="s">
        <v>11</v>
      </c>
      <c r="BC4" s="75" t="s">
        <v>12</v>
      </c>
      <c r="BD4" s="74" t="s">
        <v>11</v>
      </c>
      <c r="BE4" s="570" t="s">
        <v>12</v>
      </c>
      <c r="BF4" s="74" t="s">
        <v>11</v>
      </c>
      <c r="BG4" s="75" t="s">
        <v>12</v>
      </c>
      <c r="BH4" s="50"/>
    </row>
    <row r="5" spans="1:60" s="40" customFormat="1" ht="18.75" customHeight="1" x14ac:dyDescent="0.3">
      <c r="A5" s="170">
        <f>RANK(G5,G$5:G$34,0)</f>
        <v>1</v>
      </c>
      <c r="B5" s="116" t="s">
        <v>53</v>
      </c>
      <c r="C5" s="160">
        <v>1984</v>
      </c>
      <c r="D5" s="117" t="s">
        <v>10</v>
      </c>
      <c r="E5" s="118" t="s">
        <v>227</v>
      </c>
      <c r="F5" s="370" t="s">
        <v>58</v>
      </c>
      <c r="G5" s="107">
        <f>BG5+AI5+BC5+BA5+AW5+AY5</f>
        <v>1231</v>
      </c>
      <c r="H5" s="149"/>
      <c r="I5" s="81"/>
      <c r="J5" s="383"/>
      <c r="K5" s="81"/>
      <c r="L5" s="384"/>
      <c r="M5" s="133"/>
      <c r="N5" s="383"/>
      <c r="O5" s="81"/>
      <c r="P5" s="132"/>
      <c r="Q5" s="371"/>
      <c r="R5" s="82"/>
      <c r="S5" s="371"/>
      <c r="T5" s="372"/>
      <c r="U5" s="133"/>
      <c r="V5" s="82"/>
      <c r="W5" s="133"/>
      <c r="X5" s="362"/>
      <c r="Y5" s="353"/>
      <c r="Z5" s="385"/>
      <c r="AA5" s="353"/>
      <c r="AB5" s="79"/>
      <c r="AC5" s="81"/>
      <c r="AD5" s="80"/>
      <c r="AE5" s="133"/>
      <c r="AF5" s="179">
        <v>69.400000000000006</v>
      </c>
      <c r="AG5" s="720">
        <v>194</v>
      </c>
      <c r="AH5" s="80">
        <v>74.900000000000006</v>
      </c>
      <c r="AI5" s="133">
        <v>199</v>
      </c>
      <c r="AJ5" s="450">
        <v>66.900000000000006</v>
      </c>
      <c r="AK5" s="603">
        <v>169</v>
      </c>
      <c r="AL5" s="451">
        <v>70.8</v>
      </c>
      <c r="AM5" s="572">
        <v>158</v>
      </c>
      <c r="AN5" s="372"/>
      <c r="AO5" s="81"/>
      <c r="AP5" s="82"/>
      <c r="AQ5" s="81"/>
      <c r="AR5" s="512"/>
      <c r="AS5" s="513"/>
      <c r="AT5" s="562"/>
      <c r="AU5" s="513"/>
      <c r="AV5" s="372">
        <v>70.599999999999994</v>
      </c>
      <c r="AW5" s="133">
        <v>206</v>
      </c>
      <c r="AX5" s="82">
        <v>74.7</v>
      </c>
      <c r="AY5" s="133">
        <v>197</v>
      </c>
      <c r="AZ5" s="149">
        <v>72.2</v>
      </c>
      <c r="BA5" s="133">
        <v>222</v>
      </c>
      <c r="BB5" s="205">
        <v>75.8</v>
      </c>
      <c r="BC5" s="133">
        <v>208</v>
      </c>
      <c r="BD5" s="743">
        <v>68.7</v>
      </c>
      <c r="BE5" s="720">
        <v>187</v>
      </c>
      <c r="BF5" s="743">
        <v>74.900000000000006</v>
      </c>
      <c r="BG5" s="133">
        <v>199</v>
      </c>
      <c r="BH5" s="54"/>
    </row>
    <row r="6" spans="1:60" s="40" customFormat="1" ht="18.75" customHeight="1" x14ac:dyDescent="0.3">
      <c r="A6" s="168">
        <f>RANK(G6,G$5:G$34,0)</f>
        <v>2</v>
      </c>
      <c r="B6" s="275" t="s">
        <v>142</v>
      </c>
      <c r="C6" s="106" t="s">
        <v>143</v>
      </c>
      <c r="D6" s="66" t="s">
        <v>14</v>
      </c>
      <c r="E6" s="67" t="s">
        <v>158</v>
      </c>
      <c r="F6" s="104" t="s">
        <v>48</v>
      </c>
      <c r="G6" s="561">
        <f>AY6+AG6+Y6+AW6+AS6+AO6</f>
        <v>1072</v>
      </c>
      <c r="H6" s="115"/>
      <c r="I6" s="85"/>
      <c r="J6" s="83"/>
      <c r="K6" s="85"/>
      <c r="L6" s="131"/>
      <c r="M6" s="137"/>
      <c r="N6" s="167"/>
      <c r="O6" s="108"/>
      <c r="P6" s="165">
        <v>65.900000000000006</v>
      </c>
      <c r="Q6" s="558">
        <v>159</v>
      </c>
      <c r="R6" s="162">
        <v>65.8</v>
      </c>
      <c r="S6" s="294">
        <v>118</v>
      </c>
      <c r="T6" s="161"/>
      <c r="U6" s="137"/>
      <c r="V6" s="162"/>
      <c r="W6" s="137"/>
      <c r="X6" s="363">
        <v>66.900000000000006</v>
      </c>
      <c r="Y6" s="137">
        <v>169</v>
      </c>
      <c r="Z6" s="365">
        <v>68.7</v>
      </c>
      <c r="AA6" s="453">
        <v>137</v>
      </c>
      <c r="AB6" s="163">
        <v>65.2</v>
      </c>
      <c r="AC6" s="515">
        <v>152</v>
      </c>
      <c r="AD6" s="164">
        <v>68.599999999999994</v>
      </c>
      <c r="AE6" s="420">
        <v>136</v>
      </c>
      <c r="AF6" s="179">
        <v>67.7</v>
      </c>
      <c r="AG6" s="137">
        <v>177</v>
      </c>
      <c r="AH6" s="164">
        <v>68.900000000000006</v>
      </c>
      <c r="AI6" s="482">
        <v>139</v>
      </c>
      <c r="AJ6" s="452">
        <v>64.8</v>
      </c>
      <c r="AK6" s="483">
        <v>148</v>
      </c>
      <c r="AL6" s="454">
        <v>66.8</v>
      </c>
      <c r="AM6" s="453">
        <v>118</v>
      </c>
      <c r="AN6" s="161">
        <v>68.8</v>
      </c>
      <c r="AO6" s="137">
        <v>188</v>
      </c>
      <c r="AP6" s="162">
        <v>70.3</v>
      </c>
      <c r="AQ6" s="558">
        <v>153</v>
      </c>
      <c r="AR6" s="514">
        <v>68.8</v>
      </c>
      <c r="AS6" s="137">
        <v>188</v>
      </c>
      <c r="AT6" s="516">
        <v>68.8</v>
      </c>
      <c r="AU6" s="515">
        <v>138</v>
      </c>
      <c r="AV6" s="161">
        <v>68.900000000000006</v>
      </c>
      <c r="AW6" s="137">
        <v>189</v>
      </c>
      <c r="AX6" s="162">
        <v>71.099999999999994</v>
      </c>
      <c r="AY6" s="137">
        <v>161</v>
      </c>
      <c r="AZ6" s="179">
        <v>65.900000000000006</v>
      </c>
      <c r="BA6" s="576">
        <v>159</v>
      </c>
      <c r="BB6" s="206">
        <v>69</v>
      </c>
      <c r="BC6" s="207">
        <v>140</v>
      </c>
      <c r="BD6" s="753">
        <v>65.8</v>
      </c>
      <c r="BE6" s="733">
        <v>158</v>
      </c>
      <c r="BF6" s="753">
        <v>67.400000000000006</v>
      </c>
      <c r="BG6" s="733">
        <v>124</v>
      </c>
      <c r="BH6" s="54"/>
    </row>
    <row r="7" spans="1:60" s="40" customFormat="1" ht="18.75" customHeight="1" x14ac:dyDescent="0.3">
      <c r="A7" s="168">
        <f>RANK(G7,G$5:G$34,0)</f>
        <v>3</v>
      </c>
      <c r="B7" s="95" t="s">
        <v>225</v>
      </c>
      <c r="C7" s="65">
        <v>2003</v>
      </c>
      <c r="D7" s="66" t="s">
        <v>14</v>
      </c>
      <c r="E7" s="173" t="s">
        <v>226</v>
      </c>
      <c r="F7" s="296" t="s">
        <v>48</v>
      </c>
      <c r="G7" s="301">
        <f>AG7+AW7+AO7+BE7+AS7+BA7</f>
        <v>1006</v>
      </c>
      <c r="H7" s="169"/>
      <c r="I7" s="120"/>
      <c r="J7" s="524"/>
      <c r="K7" s="120"/>
      <c r="L7" s="112"/>
      <c r="M7" s="134"/>
      <c r="N7" s="83"/>
      <c r="O7" s="85"/>
      <c r="P7" s="165"/>
      <c r="Q7" s="294"/>
      <c r="R7" s="162"/>
      <c r="S7" s="294"/>
      <c r="T7" s="161"/>
      <c r="U7" s="137"/>
      <c r="V7" s="162"/>
      <c r="W7" s="137"/>
      <c r="X7" s="363"/>
      <c r="Y7" s="364"/>
      <c r="Z7" s="365"/>
      <c r="AA7" s="364"/>
      <c r="AB7" s="163"/>
      <c r="AC7" s="108"/>
      <c r="AD7" s="164"/>
      <c r="AE7" s="137"/>
      <c r="AF7" s="179">
        <v>66.599999999999994</v>
      </c>
      <c r="AG7" s="137">
        <v>166</v>
      </c>
      <c r="AH7" s="164">
        <v>65.400000000000006</v>
      </c>
      <c r="AI7" s="558">
        <v>104</v>
      </c>
      <c r="AJ7" s="452"/>
      <c r="AK7" s="453"/>
      <c r="AL7" s="454"/>
      <c r="AM7" s="453"/>
      <c r="AN7" s="161">
        <v>68.099999999999994</v>
      </c>
      <c r="AO7" s="137">
        <v>181</v>
      </c>
      <c r="AP7" s="162">
        <v>69.900000000000006</v>
      </c>
      <c r="AQ7" s="733">
        <v>149</v>
      </c>
      <c r="AR7" s="514">
        <v>66.2</v>
      </c>
      <c r="AS7" s="137">
        <v>162</v>
      </c>
      <c r="AT7" s="517">
        <v>67</v>
      </c>
      <c r="AU7" s="558">
        <v>120</v>
      </c>
      <c r="AV7" s="161">
        <v>67.2</v>
      </c>
      <c r="AW7" s="137">
        <v>172</v>
      </c>
      <c r="AX7" s="162">
        <v>68.099999999999994</v>
      </c>
      <c r="AY7" s="576">
        <v>131</v>
      </c>
      <c r="AZ7" s="179">
        <v>66.900000000000006</v>
      </c>
      <c r="BA7" s="137">
        <v>169</v>
      </c>
      <c r="BB7" s="206">
        <v>69.8</v>
      </c>
      <c r="BC7" s="207">
        <v>148</v>
      </c>
      <c r="BD7" s="753">
        <v>65.599999999999994</v>
      </c>
      <c r="BE7" s="137">
        <v>156</v>
      </c>
      <c r="BF7" s="753">
        <v>69.5</v>
      </c>
      <c r="BG7" s="733">
        <v>145</v>
      </c>
      <c r="BH7" s="54"/>
    </row>
    <row r="8" spans="1:60" s="40" customFormat="1" ht="18.75" customHeight="1" x14ac:dyDescent="0.3">
      <c r="A8" s="168">
        <f>RANK(G8,G$5:G$34,0)</f>
        <v>4</v>
      </c>
      <c r="B8" s="95" t="s">
        <v>228</v>
      </c>
      <c r="C8" s="106">
        <v>1986</v>
      </c>
      <c r="D8" s="66" t="s">
        <v>14</v>
      </c>
      <c r="E8" s="67" t="s">
        <v>231</v>
      </c>
      <c r="F8" s="527" t="s">
        <v>56</v>
      </c>
      <c r="G8" s="374">
        <f>AG8+AU8+AK8+AO8+AQ8+AS8</f>
        <v>921</v>
      </c>
      <c r="H8" s="115"/>
      <c r="I8" s="85"/>
      <c r="J8" s="83"/>
      <c r="K8" s="85"/>
      <c r="L8" s="112"/>
      <c r="M8" s="134"/>
      <c r="N8" s="83"/>
      <c r="O8" s="85"/>
      <c r="P8" s="165"/>
      <c r="Q8" s="294"/>
      <c r="R8" s="162"/>
      <c r="S8" s="294"/>
      <c r="T8" s="161"/>
      <c r="U8" s="137"/>
      <c r="V8" s="162"/>
      <c r="W8" s="137"/>
      <c r="X8" s="363"/>
      <c r="Y8" s="364"/>
      <c r="Z8" s="365"/>
      <c r="AA8" s="364"/>
      <c r="AB8" s="163"/>
      <c r="AC8" s="108"/>
      <c r="AD8" s="164"/>
      <c r="AE8" s="137"/>
      <c r="AF8" s="179">
        <v>64.900000000000006</v>
      </c>
      <c r="AG8" s="137">
        <v>149</v>
      </c>
      <c r="AH8" s="164">
        <v>67.7</v>
      </c>
      <c r="AI8" s="526">
        <v>127</v>
      </c>
      <c r="AJ8" s="452">
        <v>63.2</v>
      </c>
      <c r="AK8" s="137">
        <v>132</v>
      </c>
      <c r="AL8" s="454"/>
      <c r="AM8" s="453"/>
      <c r="AN8" s="161">
        <v>68.099999999999994</v>
      </c>
      <c r="AO8" s="137">
        <v>181</v>
      </c>
      <c r="AP8" s="162">
        <v>70.7</v>
      </c>
      <c r="AQ8" s="137">
        <v>157</v>
      </c>
      <c r="AR8" s="514">
        <v>65.8</v>
      </c>
      <c r="AS8" s="137">
        <v>158</v>
      </c>
      <c r="AT8" s="517">
        <v>69.400000000000006</v>
      </c>
      <c r="AU8" s="137">
        <v>144</v>
      </c>
      <c r="AV8" s="161"/>
      <c r="AW8" s="108"/>
      <c r="AX8" s="162"/>
      <c r="AY8" s="108"/>
      <c r="AZ8" s="179"/>
      <c r="BA8" s="576"/>
      <c r="BB8" s="206"/>
      <c r="BC8" s="207"/>
      <c r="BD8" s="753"/>
      <c r="BE8" s="733"/>
      <c r="BF8" s="753"/>
      <c r="BG8" s="733"/>
      <c r="BH8" s="54"/>
    </row>
    <row r="9" spans="1:60" s="40" customFormat="1" ht="18.75" customHeight="1" x14ac:dyDescent="0.3">
      <c r="A9" s="168">
        <f>RANK(G9,G$5:G$34,0)</f>
        <v>5</v>
      </c>
      <c r="B9" s="95" t="s">
        <v>80</v>
      </c>
      <c r="C9" s="106">
        <v>2003</v>
      </c>
      <c r="D9" s="66" t="s">
        <v>14</v>
      </c>
      <c r="E9" s="67" t="s">
        <v>151</v>
      </c>
      <c r="F9" s="171" t="s">
        <v>75</v>
      </c>
      <c r="G9" s="287">
        <f>Q9+U9+AW9+Y9+AO9+AG9</f>
        <v>893</v>
      </c>
      <c r="H9" s="115"/>
      <c r="I9" s="85"/>
      <c r="J9" s="83"/>
      <c r="K9" s="85"/>
      <c r="L9" s="112"/>
      <c r="M9" s="525"/>
      <c r="N9" s="83"/>
      <c r="O9" s="85"/>
      <c r="P9" s="165">
        <v>65.5</v>
      </c>
      <c r="Q9" s="137">
        <v>155</v>
      </c>
      <c r="R9" s="162"/>
      <c r="S9" s="294"/>
      <c r="T9" s="161">
        <v>64.3</v>
      </c>
      <c r="U9" s="137">
        <v>143</v>
      </c>
      <c r="V9" s="310">
        <v>65.7</v>
      </c>
      <c r="W9" s="483">
        <v>107</v>
      </c>
      <c r="X9" s="363">
        <v>63.7</v>
      </c>
      <c r="Y9" s="137">
        <v>137</v>
      </c>
      <c r="Z9" s="365">
        <v>63.9</v>
      </c>
      <c r="AA9" s="420">
        <v>89</v>
      </c>
      <c r="AB9" s="163"/>
      <c r="AC9" s="108"/>
      <c r="AD9" s="164"/>
      <c r="AE9" s="137"/>
      <c r="AF9" s="179">
        <v>65</v>
      </c>
      <c r="AG9" s="137">
        <v>150</v>
      </c>
      <c r="AH9" s="164">
        <v>65.3</v>
      </c>
      <c r="AI9" s="482">
        <v>103</v>
      </c>
      <c r="AJ9" s="452"/>
      <c r="AK9" s="453"/>
      <c r="AL9" s="454"/>
      <c r="AM9" s="453"/>
      <c r="AN9" s="161">
        <v>66.7</v>
      </c>
      <c r="AO9" s="137">
        <v>167</v>
      </c>
      <c r="AP9" s="162">
        <v>68.599999999999994</v>
      </c>
      <c r="AQ9" s="558">
        <v>136</v>
      </c>
      <c r="AR9" s="514"/>
      <c r="AS9" s="515"/>
      <c r="AT9" s="516"/>
      <c r="AU9" s="515"/>
      <c r="AV9" s="161">
        <v>64.099999999999994</v>
      </c>
      <c r="AW9" s="137">
        <v>141</v>
      </c>
      <c r="AX9" s="162">
        <v>65.3</v>
      </c>
      <c r="AY9" s="108">
        <v>103</v>
      </c>
      <c r="AZ9" s="575" t="s">
        <v>120</v>
      </c>
      <c r="BA9" s="577" t="s">
        <v>57</v>
      </c>
      <c r="BB9" s="206"/>
      <c r="BC9" s="207"/>
      <c r="BD9" s="754"/>
      <c r="BE9" s="735"/>
      <c r="BF9" s="753"/>
      <c r="BG9" s="733"/>
      <c r="BH9" s="54"/>
    </row>
    <row r="10" spans="1:60" s="40" customFormat="1" ht="18.75" customHeight="1" x14ac:dyDescent="0.3">
      <c r="A10" s="168">
        <f>RANK(G10,G$5:G$34,0)</f>
        <v>6</v>
      </c>
      <c r="B10" s="61" t="s">
        <v>85</v>
      </c>
      <c r="C10" s="62">
        <v>2001</v>
      </c>
      <c r="D10" s="63" t="s">
        <v>14</v>
      </c>
      <c r="E10" s="64" t="s">
        <v>152</v>
      </c>
      <c r="F10" s="104" t="s">
        <v>70</v>
      </c>
      <c r="G10" s="347">
        <f>Q10+AG10+U10+W10+Y10+AO10</f>
        <v>836</v>
      </c>
      <c r="H10" s="185"/>
      <c r="I10" s="186"/>
      <c r="J10" s="187"/>
      <c r="K10" s="186"/>
      <c r="L10" s="188"/>
      <c r="M10" s="186"/>
      <c r="N10" s="187"/>
      <c r="O10" s="186"/>
      <c r="P10" s="165">
        <v>62.8</v>
      </c>
      <c r="Q10" s="137">
        <v>128</v>
      </c>
      <c r="R10" s="162">
        <v>65.099999999999994</v>
      </c>
      <c r="S10" s="294">
        <v>101</v>
      </c>
      <c r="T10" s="161">
        <v>64.7</v>
      </c>
      <c r="U10" s="137">
        <v>147</v>
      </c>
      <c r="V10" s="310">
        <v>67.5</v>
      </c>
      <c r="W10" s="137">
        <v>125</v>
      </c>
      <c r="X10" s="363">
        <v>63.1</v>
      </c>
      <c r="Y10" s="137">
        <v>131</v>
      </c>
      <c r="Z10" s="386">
        <v>65.3</v>
      </c>
      <c r="AA10" s="420">
        <v>103</v>
      </c>
      <c r="AB10" s="179"/>
      <c r="AC10" s="108"/>
      <c r="AD10" s="164"/>
      <c r="AE10" s="137"/>
      <c r="AF10" s="179">
        <v>65.599999999999994</v>
      </c>
      <c r="AG10" s="137">
        <v>156</v>
      </c>
      <c r="AH10" s="164">
        <v>65.599999999999994</v>
      </c>
      <c r="AI10" s="482">
        <v>106</v>
      </c>
      <c r="AJ10" s="452"/>
      <c r="AK10" s="453"/>
      <c r="AL10" s="454"/>
      <c r="AM10" s="453"/>
      <c r="AN10" s="161">
        <v>64.900000000000006</v>
      </c>
      <c r="AO10" s="137">
        <v>149</v>
      </c>
      <c r="AP10" s="162"/>
      <c r="AQ10" s="108"/>
      <c r="AR10" s="514"/>
      <c r="AS10" s="515"/>
      <c r="AT10" s="516"/>
      <c r="AU10" s="515"/>
      <c r="AV10" s="161">
        <v>62.4</v>
      </c>
      <c r="AW10" s="108">
        <v>124</v>
      </c>
      <c r="AX10" s="162">
        <v>66.5</v>
      </c>
      <c r="AY10" s="108">
        <v>115</v>
      </c>
      <c r="AZ10" s="179"/>
      <c r="BA10" s="576"/>
      <c r="BB10" s="206"/>
      <c r="BC10" s="207"/>
      <c r="BD10" s="753"/>
      <c r="BE10" s="733"/>
      <c r="BF10" s="753"/>
      <c r="BG10" s="733"/>
      <c r="BH10" s="54"/>
    </row>
    <row r="11" spans="1:60" s="40" customFormat="1" ht="18.75" customHeight="1" x14ac:dyDescent="0.3">
      <c r="A11" s="168">
        <f>RANK(G11,G$5:G$34,0)</f>
        <v>7</v>
      </c>
      <c r="B11" s="95" t="s">
        <v>82</v>
      </c>
      <c r="C11" s="106">
        <v>1989</v>
      </c>
      <c r="D11" s="66" t="s">
        <v>14</v>
      </c>
      <c r="E11" s="408" t="s">
        <v>83</v>
      </c>
      <c r="F11" s="559" t="s">
        <v>84</v>
      </c>
      <c r="G11" s="537">
        <f>Q11+S11+BC11+AO11+AQ11+BA11</f>
        <v>779</v>
      </c>
      <c r="H11" s="115"/>
      <c r="I11" s="85"/>
      <c r="J11" s="83"/>
      <c r="K11" s="85"/>
      <c r="L11" s="112"/>
      <c r="M11" s="134"/>
      <c r="N11" s="83"/>
      <c r="O11" s="85"/>
      <c r="P11" s="165">
        <v>63.4</v>
      </c>
      <c r="Q11" s="137">
        <v>134</v>
      </c>
      <c r="R11" s="162">
        <v>65.2</v>
      </c>
      <c r="S11" s="137">
        <v>102</v>
      </c>
      <c r="T11" s="161"/>
      <c r="U11" s="137"/>
      <c r="V11" s="162"/>
      <c r="W11" s="137"/>
      <c r="X11" s="363">
        <v>58.9</v>
      </c>
      <c r="Y11" s="364">
        <v>89</v>
      </c>
      <c r="Z11" s="365"/>
      <c r="AA11" s="364"/>
      <c r="AB11" s="163"/>
      <c r="AC11" s="108"/>
      <c r="AD11" s="164"/>
      <c r="AE11" s="137"/>
      <c r="AF11" s="179"/>
      <c r="AG11" s="413"/>
      <c r="AH11" s="164"/>
      <c r="AI11" s="420"/>
      <c r="AJ11" s="452"/>
      <c r="AK11" s="453"/>
      <c r="AL11" s="454"/>
      <c r="AM11" s="453"/>
      <c r="AN11" s="161">
        <v>66.2</v>
      </c>
      <c r="AO11" s="137">
        <v>162</v>
      </c>
      <c r="AP11" s="162">
        <v>66.400000000000006</v>
      </c>
      <c r="AQ11" s="137">
        <v>114</v>
      </c>
      <c r="AR11" s="514"/>
      <c r="AS11" s="515"/>
      <c r="AT11" s="517"/>
      <c r="AU11" s="515"/>
      <c r="AV11" s="161"/>
      <c r="AW11" s="108"/>
      <c r="AX11" s="162"/>
      <c r="AY11" s="108"/>
      <c r="AZ11" s="179">
        <v>66.099999999999994</v>
      </c>
      <c r="BA11" s="137">
        <v>161</v>
      </c>
      <c r="BB11" s="206">
        <v>65.599999999999994</v>
      </c>
      <c r="BC11" s="137">
        <v>106</v>
      </c>
      <c r="BD11" s="753"/>
      <c r="BE11" s="733"/>
      <c r="BF11" s="753"/>
      <c r="BG11" s="733"/>
      <c r="BH11" s="54"/>
    </row>
    <row r="12" spans="1:60" s="40" customFormat="1" ht="18.75" customHeight="1" x14ac:dyDescent="0.3">
      <c r="A12" s="168">
        <f>RANK(G12,G$5:G$34,0)</f>
        <v>8</v>
      </c>
      <c r="B12" s="95" t="s">
        <v>76</v>
      </c>
      <c r="C12" s="106">
        <v>1987</v>
      </c>
      <c r="D12" s="66" t="s">
        <v>14</v>
      </c>
      <c r="E12" s="67" t="s">
        <v>77</v>
      </c>
      <c r="F12" s="171" t="s">
        <v>58</v>
      </c>
      <c r="G12" s="389">
        <f>Q12+S12+AG12+AI12+AW12+AY12</f>
        <v>762</v>
      </c>
      <c r="H12" s="115"/>
      <c r="I12" s="134"/>
      <c r="J12" s="83"/>
      <c r="K12" s="204"/>
      <c r="L12" s="112"/>
      <c r="M12" s="260"/>
      <c r="N12" s="83"/>
      <c r="O12" s="202"/>
      <c r="P12" s="165">
        <v>65.900000000000006</v>
      </c>
      <c r="Q12" s="137">
        <v>159</v>
      </c>
      <c r="R12" s="162">
        <v>68.099999999999994</v>
      </c>
      <c r="S12" s="137">
        <v>131</v>
      </c>
      <c r="T12" s="161"/>
      <c r="U12" s="137"/>
      <c r="V12" s="162"/>
      <c r="W12" s="137"/>
      <c r="X12" s="363"/>
      <c r="Y12" s="364"/>
      <c r="Z12" s="365"/>
      <c r="AA12" s="364"/>
      <c r="AB12" s="179"/>
      <c r="AC12" s="137"/>
      <c r="AD12" s="109"/>
      <c r="AE12" s="261"/>
      <c r="AF12" s="179">
        <v>62.4</v>
      </c>
      <c r="AG12" s="137">
        <v>124</v>
      </c>
      <c r="AH12" s="164">
        <v>66.2</v>
      </c>
      <c r="AI12" s="137">
        <v>112</v>
      </c>
      <c r="AJ12" s="452"/>
      <c r="AK12" s="453"/>
      <c r="AL12" s="454"/>
      <c r="AM12" s="453"/>
      <c r="AN12" s="161"/>
      <c r="AO12" s="271"/>
      <c r="AP12" s="162"/>
      <c r="AQ12" s="137"/>
      <c r="AR12" s="514"/>
      <c r="AS12" s="515"/>
      <c r="AT12" s="516"/>
      <c r="AU12" s="515"/>
      <c r="AV12" s="161">
        <v>62.2</v>
      </c>
      <c r="AW12" s="137">
        <v>122</v>
      </c>
      <c r="AX12" s="162">
        <v>66.400000000000006</v>
      </c>
      <c r="AY12" s="137">
        <v>114</v>
      </c>
      <c r="AZ12" s="179"/>
      <c r="BA12" s="576"/>
      <c r="BB12" s="206"/>
      <c r="BC12" s="207"/>
      <c r="BD12" s="753"/>
      <c r="BE12" s="733"/>
      <c r="BF12" s="753"/>
      <c r="BG12" s="733"/>
      <c r="BH12" s="54"/>
    </row>
    <row r="13" spans="1:60" s="40" customFormat="1" ht="18.75" customHeight="1" x14ac:dyDescent="0.3">
      <c r="A13" s="168">
        <f>RANK(G13,G$5:G$34,0)</f>
        <v>9</v>
      </c>
      <c r="B13" s="61" t="s">
        <v>218</v>
      </c>
      <c r="C13" s="62">
        <v>2002</v>
      </c>
      <c r="D13" s="63" t="s">
        <v>14</v>
      </c>
      <c r="E13" s="64" t="s">
        <v>230</v>
      </c>
      <c r="F13" s="296" t="s">
        <v>220</v>
      </c>
      <c r="G13" s="389">
        <f>AG13+AI13+AO13+AS13+AW13+AY13</f>
        <v>743</v>
      </c>
      <c r="H13" s="115"/>
      <c r="I13" s="85"/>
      <c r="J13" s="83"/>
      <c r="K13" s="85"/>
      <c r="L13" s="112"/>
      <c r="M13" s="134"/>
      <c r="N13" s="83"/>
      <c r="O13" s="85"/>
      <c r="P13" s="165"/>
      <c r="Q13" s="294"/>
      <c r="R13" s="162"/>
      <c r="S13" s="294"/>
      <c r="T13" s="161"/>
      <c r="U13" s="137"/>
      <c r="V13" s="162"/>
      <c r="W13" s="137"/>
      <c r="X13" s="363"/>
      <c r="Y13" s="364"/>
      <c r="Z13" s="365"/>
      <c r="AA13" s="364"/>
      <c r="AB13" s="163"/>
      <c r="AC13" s="108"/>
      <c r="AD13" s="164"/>
      <c r="AE13" s="137"/>
      <c r="AF13" s="179">
        <v>64.400000000000006</v>
      </c>
      <c r="AG13" s="137">
        <v>144</v>
      </c>
      <c r="AH13" s="164">
        <v>66.8</v>
      </c>
      <c r="AI13" s="137">
        <v>118</v>
      </c>
      <c r="AJ13" s="452"/>
      <c r="AK13" s="453"/>
      <c r="AL13" s="454"/>
      <c r="AM13" s="453"/>
      <c r="AN13" s="161">
        <v>64.7</v>
      </c>
      <c r="AO13" s="137">
        <v>147</v>
      </c>
      <c r="AP13" s="162"/>
      <c r="AQ13" s="108"/>
      <c r="AR13" s="514">
        <v>62.4</v>
      </c>
      <c r="AS13" s="137">
        <v>124</v>
      </c>
      <c r="AT13" s="517"/>
      <c r="AU13" s="515"/>
      <c r="AV13" s="161">
        <v>62.9</v>
      </c>
      <c r="AW13" s="137">
        <v>129</v>
      </c>
      <c r="AX13" s="162">
        <v>63.1</v>
      </c>
      <c r="AY13" s="137">
        <v>81</v>
      </c>
      <c r="AZ13" s="179">
        <v>57.3</v>
      </c>
      <c r="BA13" s="576">
        <v>0</v>
      </c>
      <c r="BB13" s="206"/>
      <c r="BC13" s="207"/>
      <c r="BD13" s="753"/>
      <c r="BE13" s="733"/>
      <c r="BF13" s="753"/>
      <c r="BG13" s="733"/>
      <c r="BH13" s="54"/>
    </row>
    <row r="14" spans="1:60" s="40" customFormat="1" ht="18.75" customHeight="1" x14ac:dyDescent="0.3">
      <c r="A14" s="168">
        <f>RANK(G14,G$5:G$34,0)</f>
        <v>10</v>
      </c>
      <c r="B14" s="61" t="s">
        <v>155</v>
      </c>
      <c r="C14" s="62" t="s">
        <v>156</v>
      </c>
      <c r="D14" s="63" t="s">
        <v>10</v>
      </c>
      <c r="E14" s="64" t="s">
        <v>159</v>
      </c>
      <c r="F14" s="104" t="s">
        <v>48</v>
      </c>
      <c r="G14" s="389">
        <f>Q14+AS14+AU14+AW14+AY14</f>
        <v>726</v>
      </c>
      <c r="H14" s="115"/>
      <c r="I14" s="85"/>
      <c r="J14" s="83"/>
      <c r="K14" s="85"/>
      <c r="L14" s="112"/>
      <c r="M14" s="134"/>
      <c r="N14" s="83"/>
      <c r="O14" s="85"/>
      <c r="P14" s="165">
        <v>66.5</v>
      </c>
      <c r="Q14" s="294">
        <v>165</v>
      </c>
      <c r="R14" s="162"/>
      <c r="S14" s="137"/>
      <c r="T14" s="161"/>
      <c r="U14" s="309"/>
      <c r="V14" s="310"/>
      <c r="W14" s="137"/>
      <c r="X14" s="363"/>
      <c r="Y14" s="364"/>
      <c r="Z14" s="365"/>
      <c r="AA14" s="364"/>
      <c r="AB14" s="163"/>
      <c r="AC14" s="108"/>
      <c r="AD14" s="164"/>
      <c r="AE14" s="137"/>
      <c r="AF14" s="179"/>
      <c r="AG14" s="413"/>
      <c r="AH14" s="164"/>
      <c r="AI14" s="420"/>
      <c r="AJ14" s="452"/>
      <c r="AK14" s="453"/>
      <c r="AL14" s="454"/>
      <c r="AM14" s="453"/>
      <c r="AN14" s="161"/>
      <c r="AO14" s="108"/>
      <c r="AP14" s="162"/>
      <c r="AQ14" s="108"/>
      <c r="AR14" s="514">
        <v>65.400000000000006</v>
      </c>
      <c r="AS14" s="515">
        <v>154</v>
      </c>
      <c r="AT14" s="516">
        <v>67.7</v>
      </c>
      <c r="AU14" s="515">
        <v>127</v>
      </c>
      <c r="AV14" s="161">
        <v>65.8</v>
      </c>
      <c r="AW14" s="108">
        <v>158</v>
      </c>
      <c r="AX14" s="162">
        <v>67.2</v>
      </c>
      <c r="AY14" s="108">
        <v>122</v>
      </c>
      <c r="AZ14" s="179"/>
      <c r="BA14" s="576"/>
      <c r="BB14" s="206"/>
      <c r="BC14" s="207"/>
      <c r="BD14" s="753"/>
      <c r="BE14" s="733"/>
      <c r="BF14" s="753"/>
      <c r="BG14" s="733"/>
      <c r="BH14" s="54"/>
    </row>
    <row r="15" spans="1:60" s="40" customFormat="1" ht="18.75" customHeight="1" x14ac:dyDescent="0.3">
      <c r="A15" s="168">
        <f>RANK(G15,G$5:G$34,0)</f>
        <v>11</v>
      </c>
      <c r="B15" s="61" t="s">
        <v>13</v>
      </c>
      <c r="C15" s="62">
        <v>1990</v>
      </c>
      <c r="D15" s="63" t="s">
        <v>10</v>
      </c>
      <c r="E15" s="64" t="s">
        <v>59</v>
      </c>
      <c r="F15" s="560" t="s">
        <v>56</v>
      </c>
      <c r="G15" s="396">
        <f>I15+K15+M15+O15</f>
        <v>617</v>
      </c>
      <c r="H15" s="115">
        <v>65.400000000000006</v>
      </c>
      <c r="I15" s="247">
        <v>154</v>
      </c>
      <c r="J15" s="83">
        <v>70.099999999999994</v>
      </c>
      <c r="K15" s="260">
        <v>151</v>
      </c>
      <c r="L15" s="112">
        <v>67.5</v>
      </c>
      <c r="M15" s="260">
        <v>175</v>
      </c>
      <c r="N15" s="83">
        <v>68.7</v>
      </c>
      <c r="O15" s="270">
        <v>137</v>
      </c>
      <c r="P15" s="165"/>
      <c r="Q15" s="137"/>
      <c r="R15" s="162"/>
      <c r="S15" s="137"/>
      <c r="T15" s="165"/>
      <c r="U15" s="108"/>
      <c r="V15" s="162"/>
      <c r="W15" s="108"/>
      <c r="X15" s="363"/>
      <c r="Y15" s="364"/>
      <c r="Z15" s="365"/>
      <c r="AA15" s="364"/>
      <c r="AB15" s="179"/>
      <c r="AC15" s="137"/>
      <c r="AD15" s="166"/>
      <c r="AE15" s="271"/>
      <c r="AF15" s="179"/>
      <c r="AG15" s="413"/>
      <c r="AH15" s="162"/>
      <c r="AI15" s="420"/>
      <c r="AJ15" s="455"/>
      <c r="AK15" s="453"/>
      <c r="AL15" s="454"/>
      <c r="AM15" s="453"/>
      <c r="AN15" s="165"/>
      <c r="AO15" s="137"/>
      <c r="AP15" s="162"/>
      <c r="AQ15" s="137"/>
      <c r="AR15" s="514"/>
      <c r="AS15" s="515"/>
      <c r="AT15" s="516"/>
      <c r="AU15" s="515"/>
      <c r="AV15" s="165"/>
      <c r="AW15" s="108"/>
      <c r="AX15" s="162"/>
      <c r="AY15" s="108"/>
      <c r="AZ15" s="179"/>
      <c r="BA15" s="576"/>
      <c r="BB15" s="206"/>
      <c r="BC15" s="207"/>
      <c r="BD15" s="753"/>
      <c r="BE15" s="733"/>
      <c r="BF15" s="753"/>
      <c r="BG15" s="733"/>
      <c r="BH15" s="54"/>
    </row>
    <row r="16" spans="1:60" s="40" customFormat="1" ht="18.75" customHeight="1" x14ac:dyDescent="0.3">
      <c r="A16" s="168">
        <f>RANK(G16,G$5:G$34,0)</f>
        <v>12</v>
      </c>
      <c r="B16" s="61" t="s">
        <v>22</v>
      </c>
      <c r="C16" s="62" t="s">
        <v>153</v>
      </c>
      <c r="D16" s="63" t="s">
        <v>14</v>
      </c>
      <c r="E16" s="64" t="s">
        <v>154</v>
      </c>
      <c r="F16" s="104" t="s">
        <v>48</v>
      </c>
      <c r="G16" s="410">
        <f>Q16+S16+AO16+AQ16</f>
        <v>595</v>
      </c>
      <c r="H16" s="115"/>
      <c r="I16" s="85"/>
      <c r="J16" s="83"/>
      <c r="K16" s="85"/>
      <c r="L16" s="112"/>
      <c r="M16" s="134"/>
      <c r="N16" s="83"/>
      <c r="O16" s="85"/>
      <c r="P16" s="165">
        <v>62.7</v>
      </c>
      <c r="Q16" s="294">
        <v>127</v>
      </c>
      <c r="R16" s="162">
        <v>69.2</v>
      </c>
      <c r="S16" s="294">
        <v>142</v>
      </c>
      <c r="T16" s="161"/>
      <c r="U16" s="137"/>
      <c r="V16" s="162"/>
      <c r="W16" s="137"/>
      <c r="X16" s="363"/>
      <c r="Y16" s="364"/>
      <c r="Z16" s="365"/>
      <c r="AA16" s="364"/>
      <c r="AB16" s="163"/>
      <c r="AC16" s="108"/>
      <c r="AD16" s="164"/>
      <c r="AE16" s="137"/>
      <c r="AF16" s="179"/>
      <c r="AG16" s="413"/>
      <c r="AH16" s="164"/>
      <c r="AI16" s="420"/>
      <c r="AJ16" s="452"/>
      <c r="AK16" s="453"/>
      <c r="AL16" s="454"/>
      <c r="AM16" s="453"/>
      <c r="AN16" s="161">
        <v>68.2</v>
      </c>
      <c r="AO16" s="108">
        <v>182</v>
      </c>
      <c r="AP16" s="162">
        <v>69.400000000000006</v>
      </c>
      <c r="AQ16" s="108">
        <v>144</v>
      </c>
      <c r="AR16" s="514"/>
      <c r="AS16" s="515"/>
      <c r="AT16" s="516"/>
      <c r="AU16" s="515"/>
      <c r="AV16" s="161"/>
      <c r="AW16" s="108"/>
      <c r="AX16" s="162"/>
      <c r="AY16" s="108"/>
      <c r="AZ16" s="179"/>
      <c r="BA16" s="576"/>
      <c r="BB16" s="206"/>
      <c r="BC16" s="207"/>
      <c r="BD16" s="753"/>
      <c r="BE16" s="733"/>
      <c r="BF16" s="753"/>
      <c r="BG16" s="733"/>
      <c r="BH16" s="54"/>
    </row>
    <row r="17" spans="1:60" s="40" customFormat="1" ht="18.75" customHeight="1" x14ac:dyDescent="0.3">
      <c r="A17" s="168">
        <f>RANK(G17,G$5:G$34,0)</f>
        <v>13</v>
      </c>
      <c r="B17" s="406" t="s">
        <v>15</v>
      </c>
      <c r="C17" s="62">
        <v>1996</v>
      </c>
      <c r="D17" s="407" t="s">
        <v>14</v>
      </c>
      <c r="E17" s="408" t="s">
        <v>81</v>
      </c>
      <c r="F17" s="171" t="s">
        <v>48</v>
      </c>
      <c r="G17" s="389">
        <f>AW17+AY17+BA17+BC17</f>
        <v>591</v>
      </c>
      <c r="H17" s="115"/>
      <c r="I17" s="85"/>
      <c r="J17" s="83"/>
      <c r="K17" s="85"/>
      <c r="L17" s="112"/>
      <c r="M17" s="134"/>
      <c r="N17" s="83"/>
      <c r="O17" s="134"/>
      <c r="P17" s="165"/>
      <c r="Q17" s="294"/>
      <c r="R17" s="162"/>
      <c r="S17" s="294"/>
      <c r="T17" s="161"/>
      <c r="U17" s="137"/>
      <c r="V17" s="162"/>
      <c r="W17" s="137"/>
      <c r="X17" s="363"/>
      <c r="Y17" s="364"/>
      <c r="Z17" s="365"/>
      <c r="AA17" s="364"/>
      <c r="AB17" s="163"/>
      <c r="AC17" s="108"/>
      <c r="AD17" s="164"/>
      <c r="AE17" s="137"/>
      <c r="AF17" s="179"/>
      <c r="AG17" s="413"/>
      <c r="AH17" s="164"/>
      <c r="AI17" s="420"/>
      <c r="AJ17" s="452"/>
      <c r="AK17" s="453"/>
      <c r="AL17" s="454"/>
      <c r="AM17" s="453"/>
      <c r="AN17" s="161"/>
      <c r="AO17" s="108"/>
      <c r="AP17" s="162"/>
      <c r="AQ17" s="108"/>
      <c r="AR17" s="514"/>
      <c r="AS17" s="515"/>
      <c r="AT17" s="516"/>
      <c r="AU17" s="515"/>
      <c r="AV17" s="161">
        <v>68.099999999999994</v>
      </c>
      <c r="AW17" s="108">
        <v>181</v>
      </c>
      <c r="AX17" s="162">
        <v>67.599999999999994</v>
      </c>
      <c r="AY17" s="108">
        <v>126</v>
      </c>
      <c r="AZ17" s="179">
        <v>65</v>
      </c>
      <c r="BA17" s="576">
        <v>150</v>
      </c>
      <c r="BB17" s="206">
        <v>68.400000000000006</v>
      </c>
      <c r="BC17" s="207">
        <v>134</v>
      </c>
      <c r="BD17" s="753"/>
      <c r="BE17" s="733"/>
      <c r="BF17" s="753"/>
      <c r="BG17" s="733"/>
      <c r="BH17" s="54"/>
    </row>
    <row r="18" spans="1:60" s="40" customFormat="1" ht="18.75" customHeight="1" x14ac:dyDescent="0.3">
      <c r="A18" s="168">
        <f>RANK(G18,G$5:G$34,0)</f>
        <v>14</v>
      </c>
      <c r="B18" s="95" t="s">
        <v>53</v>
      </c>
      <c r="C18" s="106">
        <v>1984</v>
      </c>
      <c r="D18" s="66" t="s">
        <v>10</v>
      </c>
      <c r="E18" s="67" t="s">
        <v>55</v>
      </c>
      <c r="F18" s="171" t="s">
        <v>58</v>
      </c>
      <c r="G18" s="571">
        <f>I18+K18+BE18</f>
        <v>541</v>
      </c>
      <c r="H18" s="115">
        <v>69.2</v>
      </c>
      <c r="I18" s="85">
        <v>192</v>
      </c>
      <c r="J18" s="83">
        <v>73</v>
      </c>
      <c r="K18" s="85">
        <v>180</v>
      </c>
      <c r="L18" s="112"/>
      <c r="M18" s="268"/>
      <c r="N18" s="83"/>
      <c r="O18" s="209"/>
      <c r="P18" s="181"/>
      <c r="Q18" s="134"/>
      <c r="R18" s="87"/>
      <c r="S18" s="134"/>
      <c r="T18" s="180"/>
      <c r="U18" s="134"/>
      <c r="V18" s="87"/>
      <c r="W18" s="270"/>
      <c r="X18" s="366"/>
      <c r="Y18" s="356"/>
      <c r="Z18" s="367"/>
      <c r="AA18" s="356"/>
      <c r="AB18" s="115"/>
      <c r="AC18" s="247"/>
      <c r="AD18" s="86"/>
      <c r="AE18" s="268"/>
      <c r="AF18" s="179"/>
      <c r="AG18" s="414"/>
      <c r="AH18" s="86"/>
      <c r="AI18" s="417"/>
      <c r="AJ18" s="456"/>
      <c r="AK18" s="440"/>
      <c r="AL18" s="457"/>
      <c r="AM18" s="440"/>
      <c r="AN18" s="180"/>
      <c r="AO18" s="85"/>
      <c r="AP18" s="87"/>
      <c r="AQ18" s="85"/>
      <c r="AR18" s="518"/>
      <c r="AS18" s="519"/>
      <c r="AT18" s="520"/>
      <c r="AU18" s="519"/>
      <c r="AV18" s="180"/>
      <c r="AW18" s="85"/>
      <c r="AX18" s="87"/>
      <c r="AY18" s="85"/>
      <c r="AZ18" s="115"/>
      <c r="BA18" s="573"/>
      <c r="BB18" s="208"/>
      <c r="BC18" s="134"/>
      <c r="BD18" s="747">
        <v>66.900000000000006</v>
      </c>
      <c r="BE18" s="723">
        <v>169</v>
      </c>
      <c r="BF18" s="747"/>
      <c r="BG18" s="723"/>
      <c r="BH18" s="54"/>
    </row>
    <row r="19" spans="1:60" s="40" customFormat="1" ht="18.75" customHeight="1" x14ac:dyDescent="0.3">
      <c r="A19" s="168">
        <f>RANK(G19,G$5:G$34,0)</f>
        <v>15</v>
      </c>
      <c r="B19" s="95" t="s">
        <v>228</v>
      </c>
      <c r="C19" s="106">
        <v>1986</v>
      </c>
      <c r="D19" s="66" t="s">
        <v>14</v>
      </c>
      <c r="E19" s="67" t="s">
        <v>229</v>
      </c>
      <c r="F19" s="296" t="s">
        <v>56</v>
      </c>
      <c r="G19" s="469">
        <f>AG19+AI19+AK19+AM19</f>
        <v>530</v>
      </c>
      <c r="H19" s="115"/>
      <c r="I19" s="85"/>
      <c r="J19" s="83"/>
      <c r="K19" s="85"/>
      <c r="L19" s="112"/>
      <c r="M19" s="134"/>
      <c r="N19" s="83"/>
      <c r="O19" s="85"/>
      <c r="P19" s="181"/>
      <c r="Q19" s="295"/>
      <c r="R19" s="87"/>
      <c r="S19" s="295"/>
      <c r="T19" s="180"/>
      <c r="U19" s="134"/>
      <c r="V19" s="87"/>
      <c r="W19" s="134"/>
      <c r="X19" s="366"/>
      <c r="Y19" s="356"/>
      <c r="Z19" s="367"/>
      <c r="AA19" s="356"/>
      <c r="AB19" s="84"/>
      <c r="AC19" s="85"/>
      <c r="AD19" s="86"/>
      <c r="AE19" s="134"/>
      <c r="AF19" s="179">
        <v>66.2</v>
      </c>
      <c r="AG19" s="414">
        <v>162</v>
      </c>
      <c r="AH19" s="86">
        <v>67.2</v>
      </c>
      <c r="AI19" s="417">
        <v>122</v>
      </c>
      <c r="AJ19" s="456">
        <v>64.099999999999994</v>
      </c>
      <c r="AK19" s="440">
        <v>141</v>
      </c>
      <c r="AL19" s="457">
        <v>65.5</v>
      </c>
      <c r="AM19" s="440">
        <v>105</v>
      </c>
      <c r="AN19" s="180"/>
      <c r="AO19" s="85"/>
      <c r="AP19" s="87"/>
      <c r="AQ19" s="85"/>
      <c r="AR19" s="518"/>
      <c r="AS19" s="519"/>
      <c r="AT19" s="604"/>
      <c r="AU19" s="519"/>
      <c r="AV19" s="180"/>
      <c r="AW19" s="85"/>
      <c r="AX19" s="87"/>
      <c r="AY19" s="85"/>
      <c r="AZ19" s="115"/>
      <c r="BA19" s="573"/>
      <c r="BB19" s="208"/>
      <c r="BC19" s="209"/>
      <c r="BD19" s="747"/>
      <c r="BE19" s="723"/>
      <c r="BF19" s="747"/>
      <c r="BG19" s="723"/>
      <c r="BH19" s="54"/>
    </row>
    <row r="20" spans="1:60" s="40" customFormat="1" ht="18.75" customHeight="1" x14ac:dyDescent="0.3">
      <c r="A20" s="168">
        <f>RANK(G20,G$5:G$34,0)</f>
        <v>16</v>
      </c>
      <c r="B20" s="95" t="s">
        <v>15</v>
      </c>
      <c r="C20" s="106">
        <v>1996</v>
      </c>
      <c r="D20" s="66" t="s">
        <v>14</v>
      </c>
      <c r="E20" s="67" t="s">
        <v>246</v>
      </c>
      <c r="F20" s="104" t="s">
        <v>48</v>
      </c>
      <c r="G20" s="537">
        <f>AO20+AW20+AY20</f>
        <v>405</v>
      </c>
      <c r="H20" s="115"/>
      <c r="I20" s="85"/>
      <c r="J20" s="83"/>
      <c r="K20" s="85"/>
      <c r="L20" s="112"/>
      <c r="M20" s="134"/>
      <c r="N20" s="83"/>
      <c r="O20" s="134"/>
      <c r="P20" s="181"/>
      <c r="Q20" s="295"/>
      <c r="R20" s="87"/>
      <c r="S20" s="295"/>
      <c r="T20" s="180"/>
      <c r="U20" s="134"/>
      <c r="V20" s="87"/>
      <c r="W20" s="134"/>
      <c r="X20" s="366"/>
      <c r="Y20" s="356"/>
      <c r="Z20" s="367"/>
      <c r="AA20" s="356"/>
      <c r="AB20" s="84"/>
      <c r="AC20" s="85"/>
      <c r="AD20" s="86"/>
      <c r="AE20" s="134"/>
      <c r="AF20" s="179"/>
      <c r="AG20" s="414"/>
      <c r="AH20" s="86"/>
      <c r="AI20" s="417"/>
      <c r="AJ20" s="456"/>
      <c r="AK20" s="440"/>
      <c r="AL20" s="457"/>
      <c r="AM20" s="440"/>
      <c r="AN20" s="180">
        <v>65.3</v>
      </c>
      <c r="AO20" s="85">
        <v>153</v>
      </c>
      <c r="AP20" s="87"/>
      <c r="AQ20" s="85"/>
      <c r="AR20" s="518"/>
      <c r="AS20" s="519"/>
      <c r="AT20" s="520"/>
      <c r="AU20" s="519"/>
      <c r="AV20" s="180">
        <v>62.7</v>
      </c>
      <c r="AW20" s="85">
        <v>127</v>
      </c>
      <c r="AX20" s="87">
        <v>67.5</v>
      </c>
      <c r="AY20" s="85">
        <v>125</v>
      </c>
      <c r="AZ20" s="115"/>
      <c r="BA20" s="573"/>
      <c r="BB20" s="208"/>
      <c r="BC20" s="209"/>
      <c r="BD20" s="747"/>
      <c r="BE20" s="723"/>
      <c r="BF20" s="747"/>
      <c r="BG20" s="723"/>
      <c r="BH20" s="54"/>
    </row>
    <row r="21" spans="1:60" s="40" customFormat="1" ht="18.75" customHeight="1" x14ac:dyDescent="0.3">
      <c r="A21" s="168">
        <f>RANK(G21,G$5:G$34,0)</f>
        <v>17</v>
      </c>
      <c r="B21" s="96" t="s">
        <v>223</v>
      </c>
      <c r="C21" s="178">
        <v>2002</v>
      </c>
      <c r="D21" s="111" t="s">
        <v>14</v>
      </c>
      <c r="E21" s="173" t="s">
        <v>224</v>
      </c>
      <c r="F21" s="579" t="s">
        <v>48</v>
      </c>
      <c r="G21" s="107">
        <f>AG21+AI21+AO21</f>
        <v>367</v>
      </c>
      <c r="H21" s="179"/>
      <c r="I21" s="108"/>
      <c r="J21" s="167"/>
      <c r="K21" s="108"/>
      <c r="L21" s="131"/>
      <c r="M21" s="137"/>
      <c r="N21" s="167"/>
      <c r="O21" s="108"/>
      <c r="P21" s="165"/>
      <c r="Q21" s="294"/>
      <c r="R21" s="162"/>
      <c r="S21" s="294"/>
      <c r="T21" s="161"/>
      <c r="U21" s="137"/>
      <c r="V21" s="162"/>
      <c r="W21" s="137"/>
      <c r="X21" s="363"/>
      <c r="Y21" s="364"/>
      <c r="Z21" s="367"/>
      <c r="AA21" s="364"/>
      <c r="AB21" s="163"/>
      <c r="AC21" s="108"/>
      <c r="AD21" s="164"/>
      <c r="AE21" s="137"/>
      <c r="AF21" s="179">
        <v>61.7</v>
      </c>
      <c r="AG21" s="413">
        <v>117</v>
      </c>
      <c r="AH21" s="164">
        <v>64.400000000000006</v>
      </c>
      <c r="AI21" s="420">
        <v>94</v>
      </c>
      <c r="AJ21" s="452"/>
      <c r="AK21" s="453"/>
      <c r="AL21" s="454"/>
      <c r="AM21" s="453"/>
      <c r="AN21" s="161">
        <v>65.599999999999994</v>
      </c>
      <c r="AO21" s="108">
        <v>156</v>
      </c>
      <c r="AP21" s="162"/>
      <c r="AQ21" s="108"/>
      <c r="AR21" s="514"/>
      <c r="AS21" s="515"/>
      <c r="AT21" s="517"/>
      <c r="AU21" s="515"/>
      <c r="AV21" s="161">
        <v>52</v>
      </c>
      <c r="AW21" s="108">
        <v>0</v>
      </c>
      <c r="AX21" s="162"/>
      <c r="AY21" s="108"/>
      <c r="AZ21" s="179"/>
      <c r="BA21" s="576"/>
      <c r="BB21" s="206"/>
      <c r="BC21" s="207"/>
      <c r="BD21" s="753"/>
      <c r="BE21" s="733"/>
      <c r="BF21" s="753"/>
      <c r="BG21" s="733"/>
      <c r="BH21" s="54"/>
    </row>
    <row r="22" spans="1:60" s="40" customFormat="1" ht="18.75" customHeight="1" x14ac:dyDescent="0.3">
      <c r="A22" s="168">
        <f>RANK(G22,G$5:G$34,0)</f>
        <v>18</v>
      </c>
      <c r="B22" s="95" t="s">
        <v>19</v>
      </c>
      <c r="C22" s="106">
        <v>1996</v>
      </c>
      <c r="D22" s="66" t="s">
        <v>14</v>
      </c>
      <c r="E22" s="67" t="s">
        <v>221</v>
      </c>
      <c r="F22" s="415" t="s">
        <v>48</v>
      </c>
      <c r="G22" s="569">
        <f>AS22+AU22</f>
        <v>329</v>
      </c>
      <c r="H22" s="115"/>
      <c r="I22" s="85"/>
      <c r="J22" s="83"/>
      <c r="K22" s="85"/>
      <c r="L22" s="112"/>
      <c r="M22" s="134"/>
      <c r="N22" s="83"/>
      <c r="O22" s="134"/>
      <c r="P22" s="165"/>
      <c r="Q22" s="294"/>
      <c r="R22" s="162"/>
      <c r="S22" s="294"/>
      <c r="T22" s="161"/>
      <c r="U22" s="137"/>
      <c r="V22" s="162"/>
      <c r="W22" s="137"/>
      <c r="X22" s="363"/>
      <c r="Y22" s="364"/>
      <c r="Z22" s="365"/>
      <c r="AA22" s="364"/>
      <c r="AB22" s="163"/>
      <c r="AC22" s="108"/>
      <c r="AD22" s="164"/>
      <c r="AE22" s="137"/>
      <c r="AF22" s="179"/>
      <c r="AG22" s="413"/>
      <c r="AH22" s="164"/>
      <c r="AI22" s="420"/>
      <c r="AJ22" s="452"/>
      <c r="AK22" s="453"/>
      <c r="AL22" s="454"/>
      <c r="AM22" s="453"/>
      <c r="AN22" s="161"/>
      <c r="AO22" s="108"/>
      <c r="AP22" s="162"/>
      <c r="AQ22" s="108"/>
      <c r="AR22" s="514">
        <v>67.900000000000006</v>
      </c>
      <c r="AS22" s="515">
        <v>179</v>
      </c>
      <c r="AT22" s="517">
        <v>70</v>
      </c>
      <c r="AU22" s="515">
        <v>150</v>
      </c>
      <c r="AV22" s="161"/>
      <c r="AW22" s="108"/>
      <c r="AX22" s="162"/>
      <c r="AY22" s="108"/>
      <c r="AZ22" s="179"/>
      <c r="BA22" s="576"/>
      <c r="BB22" s="206"/>
      <c r="BC22" s="207"/>
      <c r="BD22" s="753"/>
      <c r="BE22" s="733"/>
      <c r="BF22" s="753"/>
      <c r="BG22" s="733"/>
      <c r="BH22" s="54"/>
    </row>
    <row r="23" spans="1:60" s="40" customFormat="1" ht="18.75" customHeight="1" x14ac:dyDescent="0.3">
      <c r="A23" s="168">
        <f>RANK(G23,G$5:G$34,0)</f>
        <v>19</v>
      </c>
      <c r="B23" s="95" t="s">
        <v>13</v>
      </c>
      <c r="C23" s="106">
        <v>1990</v>
      </c>
      <c r="D23" s="66" t="s">
        <v>10</v>
      </c>
      <c r="E23" s="67" t="s">
        <v>265</v>
      </c>
      <c r="F23" s="415" t="s">
        <v>56</v>
      </c>
      <c r="G23" s="469">
        <f>AW23+AY23</f>
        <v>301</v>
      </c>
      <c r="H23" s="115"/>
      <c r="I23" s="85"/>
      <c r="J23" s="83"/>
      <c r="K23" s="85"/>
      <c r="L23" s="112"/>
      <c r="M23" s="134"/>
      <c r="N23" s="83"/>
      <c r="O23" s="85"/>
      <c r="P23" s="165"/>
      <c r="Q23" s="294"/>
      <c r="R23" s="162"/>
      <c r="S23" s="294"/>
      <c r="T23" s="161"/>
      <c r="U23" s="137"/>
      <c r="V23" s="162"/>
      <c r="W23" s="137"/>
      <c r="X23" s="363"/>
      <c r="Y23" s="364"/>
      <c r="Z23" s="365"/>
      <c r="AA23" s="364"/>
      <c r="AB23" s="163"/>
      <c r="AC23" s="108"/>
      <c r="AD23" s="164"/>
      <c r="AE23" s="137"/>
      <c r="AF23" s="179"/>
      <c r="AG23" s="413"/>
      <c r="AH23" s="164"/>
      <c r="AI23" s="420"/>
      <c r="AJ23" s="452"/>
      <c r="AK23" s="453"/>
      <c r="AL23" s="454"/>
      <c r="AM23" s="453"/>
      <c r="AN23" s="161"/>
      <c r="AO23" s="108"/>
      <c r="AP23" s="162"/>
      <c r="AQ23" s="108"/>
      <c r="AR23" s="514"/>
      <c r="AS23" s="515"/>
      <c r="AT23" s="517"/>
      <c r="AU23" s="515"/>
      <c r="AV23" s="161">
        <v>67</v>
      </c>
      <c r="AW23" s="108">
        <v>170</v>
      </c>
      <c r="AX23" s="162">
        <v>68.099999999999994</v>
      </c>
      <c r="AY23" s="108">
        <v>131</v>
      </c>
      <c r="AZ23" s="179"/>
      <c r="BA23" s="576"/>
      <c r="BB23" s="206"/>
      <c r="BC23" s="207"/>
      <c r="BD23" s="753"/>
      <c r="BE23" s="733"/>
      <c r="BF23" s="753"/>
      <c r="BG23" s="733"/>
      <c r="BH23" s="54"/>
    </row>
    <row r="24" spans="1:60" s="40" customFormat="1" ht="18.75" customHeight="1" x14ac:dyDescent="0.3">
      <c r="A24" s="168">
        <f>RANK(G24,G$5:G$34,0)</f>
        <v>20</v>
      </c>
      <c r="B24" s="95" t="s">
        <v>71</v>
      </c>
      <c r="C24" s="106">
        <v>1980</v>
      </c>
      <c r="D24" s="66" t="s">
        <v>14</v>
      </c>
      <c r="E24" s="67" t="s">
        <v>81</v>
      </c>
      <c r="F24" s="415" t="s">
        <v>70</v>
      </c>
      <c r="G24" s="537">
        <f>Q24+Y24</f>
        <v>282</v>
      </c>
      <c r="H24" s="115"/>
      <c r="I24" s="85"/>
      <c r="J24" s="83"/>
      <c r="K24" s="85"/>
      <c r="L24" s="112"/>
      <c r="M24" s="268"/>
      <c r="N24" s="83"/>
      <c r="O24" s="254"/>
      <c r="P24" s="165">
        <v>64.400000000000006</v>
      </c>
      <c r="Q24" s="294">
        <v>144</v>
      </c>
      <c r="R24" s="162"/>
      <c r="S24" s="294"/>
      <c r="T24" s="161"/>
      <c r="U24" s="137"/>
      <c r="V24" s="162"/>
      <c r="W24" s="137"/>
      <c r="X24" s="363">
        <v>63.8</v>
      </c>
      <c r="Y24" s="364">
        <v>138</v>
      </c>
      <c r="Z24" s="365"/>
      <c r="AA24" s="364"/>
      <c r="AB24" s="163"/>
      <c r="AC24" s="108"/>
      <c r="AD24" s="164"/>
      <c r="AE24" s="137"/>
      <c r="AF24" s="179"/>
      <c r="AG24" s="413"/>
      <c r="AH24" s="164"/>
      <c r="AI24" s="420"/>
      <c r="AJ24" s="452"/>
      <c r="AK24" s="453"/>
      <c r="AL24" s="454"/>
      <c r="AM24" s="453"/>
      <c r="AN24" s="161"/>
      <c r="AO24" s="108"/>
      <c r="AP24" s="162"/>
      <c r="AQ24" s="108"/>
      <c r="AR24" s="514"/>
      <c r="AS24" s="515"/>
      <c r="AT24" s="516"/>
      <c r="AU24" s="515"/>
      <c r="AV24" s="161"/>
      <c r="AW24" s="108"/>
      <c r="AX24" s="162"/>
      <c r="AY24" s="108"/>
      <c r="AZ24" s="179"/>
      <c r="BA24" s="576"/>
      <c r="BB24" s="206"/>
      <c r="BC24" s="207"/>
      <c r="BD24" s="753"/>
      <c r="BE24" s="733"/>
      <c r="BF24" s="753"/>
      <c r="BG24" s="733"/>
      <c r="BH24" s="54"/>
    </row>
    <row r="25" spans="1:60" s="40" customFormat="1" ht="18.75" customHeight="1" x14ac:dyDescent="0.3">
      <c r="A25" s="168">
        <f>RANK(G25,G$5:G$34,0)</f>
        <v>21</v>
      </c>
      <c r="B25" s="95" t="s">
        <v>267</v>
      </c>
      <c r="C25" s="106">
        <v>2003</v>
      </c>
      <c r="D25" s="66" t="s">
        <v>14</v>
      </c>
      <c r="E25" s="67" t="s">
        <v>257</v>
      </c>
      <c r="F25" s="415" t="s">
        <v>96</v>
      </c>
      <c r="G25" s="469">
        <f>AW25+AY25</f>
        <v>242</v>
      </c>
      <c r="H25" s="115"/>
      <c r="I25" s="85"/>
      <c r="J25" s="83"/>
      <c r="K25" s="85"/>
      <c r="L25" s="112"/>
      <c r="M25" s="134"/>
      <c r="N25" s="83"/>
      <c r="O25" s="134"/>
      <c r="P25" s="165"/>
      <c r="Q25" s="294"/>
      <c r="R25" s="162"/>
      <c r="S25" s="294"/>
      <c r="T25" s="161"/>
      <c r="U25" s="137"/>
      <c r="V25" s="162"/>
      <c r="W25" s="137"/>
      <c r="X25" s="363"/>
      <c r="Y25" s="364"/>
      <c r="Z25" s="365"/>
      <c r="AA25" s="364"/>
      <c r="AB25" s="163"/>
      <c r="AC25" s="108"/>
      <c r="AD25" s="164"/>
      <c r="AE25" s="137"/>
      <c r="AF25" s="179"/>
      <c r="AG25" s="413"/>
      <c r="AH25" s="164"/>
      <c r="AI25" s="420"/>
      <c r="AJ25" s="452"/>
      <c r="AK25" s="453"/>
      <c r="AL25" s="454"/>
      <c r="AM25" s="453"/>
      <c r="AN25" s="161"/>
      <c r="AO25" s="108"/>
      <c r="AP25" s="162"/>
      <c r="AQ25" s="108"/>
      <c r="AR25" s="514"/>
      <c r="AS25" s="515"/>
      <c r="AT25" s="516"/>
      <c r="AU25" s="515"/>
      <c r="AV25" s="161">
        <v>62.2</v>
      </c>
      <c r="AW25" s="108">
        <v>122</v>
      </c>
      <c r="AX25" s="164">
        <v>67</v>
      </c>
      <c r="AY25" s="108">
        <v>120</v>
      </c>
      <c r="AZ25" s="179"/>
      <c r="BA25" s="576"/>
      <c r="BB25" s="206"/>
      <c r="BC25" s="207"/>
      <c r="BD25" s="753"/>
      <c r="BE25" s="733"/>
      <c r="BF25" s="753"/>
      <c r="BG25" s="733"/>
      <c r="BH25" s="54"/>
    </row>
    <row r="26" spans="1:60" s="40" customFormat="1" ht="18.75" customHeight="1" x14ac:dyDescent="0.3">
      <c r="A26" s="168">
        <f>RANK(G26,G$5:G$34,0)</f>
        <v>22</v>
      </c>
      <c r="B26" s="95" t="s">
        <v>183</v>
      </c>
      <c r="C26" s="106">
        <v>2002</v>
      </c>
      <c r="D26" s="66" t="s">
        <v>87</v>
      </c>
      <c r="E26" s="67" t="s">
        <v>184</v>
      </c>
      <c r="F26" s="415" t="s">
        <v>70</v>
      </c>
      <c r="G26" s="469">
        <f>U26+W26</f>
        <v>236</v>
      </c>
      <c r="H26" s="115"/>
      <c r="I26" s="85"/>
      <c r="J26" s="83"/>
      <c r="K26" s="85"/>
      <c r="L26" s="112"/>
      <c r="M26" s="134"/>
      <c r="N26" s="83"/>
      <c r="O26" s="85"/>
      <c r="P26" s="165"/>
      <c r="Q26" s="294"/>
      <c r="R26" s="162"/>
      <c r="S26" s="137"/>
      <c r="T26" s="161">
        <v>63.7</v>
      </c>
      <c r="U26" s="309">
        <v>137</v>
      </c>
      <c r="V26" s="310">
        <v>64.900000000000006</v>
      </c>
      <c r="W26" s="309">
        <v>99</v>
      </c>
      <c r="X26" s="363"/>
      <c r="Y26" s="364"/>
      <c r="Z26" s="365"/>
      <c r="AA26" s="364"/>
      <c r="AB26" s="163"/>
      <c r="AC26" s="108"/>
      <c r="AD26" s="164"/>
      <c r="AE26" s="137"/>
      <c r="AF26" s="179"/>
      <c r="AG26" s="413"/>
      <c r="AH26" s="164"/>
      <c r="AI26" s="420"/>
      <c r="AJ26" s="452"/>
      <c r="AK26" s="453"/>
      <c r="AL26" s="454"/>
      <c r="AM26" s="453"/>
      <c r="AN26" s="161"/>
      <c r="AO26" s="108"/>
      <c r="AP26" s="162"/>
      <c r="AQ26" s="108"/>
      <c r="AR26" s="514"/>
      <c r="AS26" s="515"/>
      <c r="AT26" s="516"/>
      <c r="AU26" s="515"/>
      <c r="AV26" s="161"/>
      <c r="AW26" s="108"/>
      <c r="AX26" s="162"/>
      <c r="AY26" s="108"/>
      <c r="AZ26" s="179"/>
      <c r="BA26" s="576"/>
      <c r="BB26" s="206"/>
      <c r="BC26" s="207"/>
      <c r="BD26" s="753"/>
      <c r="BE26" s="733"/>
      <c r="BF26" s="753"/>
      <c r="BG26" s="733"/>
      <c r="BH26" s="54"/>
    </row>
    <row r="27" spans="1:60" s="40" customFormat="1" ht="18.75" customHeight="1" x14ac:dyDescent="0.3">
      <c r="A27" s="168">
        <f>RANK(G27,G$5:G$34,0)</f>
        <v>23</v>
      </c>
      <c r="B27" s="95" t="s">
        <v>78</v>
      </c>
      <c r="C27" s="106">
        <v>2006</v>
      </c>
      <c r="D27" s="66" t="s">
        <v>14</v>
      </c>
      <c r="E27" s="67" t="s">
        <v>79</v>
      </c>
      <c r="F27" s="415" t="s">
        <v>70</v>
      </c>
      <c r="G27" s="537">
        <f>Q27+S27+AO27</f>
        <v>225</v>
      </c>
      <c r="H27" s="185"/>
      <c r="I27" s="186"/>
      <c r="J27" s="187"/>
      <c r="K27" s="186"/>
      <c r="L27" s="188"/>
      <c r="M27" s="186"/>
      <c r="N27" s="187"/>
      <c r="O27" s="186"/>
      <c r="P27" s="165">
        <v>63.3</v>
      </c>
      <c r="Q27" s="294">
        <v>133</v>
      </c>
      <c r="R27" s="162">
        <v>62.8</v>
      </c>
      <c r="S27" s="294">
        <v>0</v>
      </c>
      <c r="T27" s="161"/>
      <c r="U27" s="137"/>
      <c r="V27" s="162"/>
      <c r="W27" s="137"/>
      <c r="X27" s="363"/>
      <c r="Y27" s="364"/>
      <c r="Z27" s="365"/>
      <c r="AA27" s="364"/>
      <c r="AB27" s="179"/>
      <c r="AC27" s="137"/>
      <c r="AD27" s="109"/>
      <c r="AE27" s="137"/>
      <c r="AF27" s="179"/>
      <c r="AG27" s="413"/>
      <c r="AH27" s="164"/>
      <c r="AI27" s="420"/>
      <c r="AJ27" s="452"/>
      <c r="AK27" s="453"/>
      <c r="AL27" s="454"/>
      <c r="AM27" s="453"/>
      <c r="AN27" s="161">
        <v>59.2</v>
      </c>
      <c r="AO27" s="108">
        <v>92</v>
      </c>
      <c r="AP27" s="162"/>
      <c r="AQ27" s="108"/>
      <c r="AR27" s="514"/>
      <c r="AS27" s="515"/>
      <c r="AT27" s="516"/>
      <c r="AU27" s="515"/>
      <c r="AV27" s="161"/>
      <c r="AW27" s="108"/>
      <c r="AX27" s="162"/>
      <c r="AY27" s="108"/>
      <c r="AZ27" s="179"/>
      <c r="BA27" s="576"/>
      <c r="BB27" s="206"/>
      <c r="BC27" s="207"/>
      <c r="BD27" s="753"/>
      <c r="BE27" s="733"/>
      <c r="BF27" s="753"/>
      <c r="BG27" s="733"/>
      <c r="BH27" s="54"/>
    </row>
    <row r="28" spans="1:60" s="40" customFormat="1" ht="18.75" customHeight="1" x14ac:dyDescent="0.3">
      <c r="A28" s="168">
        <f>RANK(G28,G$5:G$34,0)</f>
        <v>24</v>
      </c>
      <c r="B28" s="95" t="s">
        <v>244</v>
      </c>
      <c r="C28" s="106">
        <v>2002</v>
      </c>
      <c r="D28" s="66" t="s">
        <v>87</v>
      </c>
      <c r="E28" s="67" t="s">
        <v>245</v>
      </c>
      <c r="F28" s="415" t="s">
        <v>70</v>
      </c>
      <c r="G28" s="537">
        <f>AO28</f>
        <v>161</v>
      </c>
      <c r="H28" s="115"/>
      <c r="I28" s="85"/>
      <c r="J28" s="83"/>
      <c r="K28" s="85"/>
      <c r="L28" s="112"/>
      <c r="M28" s="134"/>
      <c r="N28" s="83"/>
      <c r="O28" s="134"/>
      <c r="P28" s="165"/>
      <c r="Q28" s="294"/>
      <c r="R28" s="162"/>
      <c r="S28" s="294"/>
      <c r="T28" s="161"/>
      <c r="U28" s="137"/>
      <c r="V28" s="162"/>
      <c r="W28" s="137"/>
      <c r="X28" s="363"/>
      <c r="Y28" s="364"/>
      <c r="Z28" s="365"/>
      <c r="AA28" s="364"/>
      <c r="AB28" s="163"/>
      <c r="AC28" s="108"/>
      <c r="AD28" s="164"/>
      <c r="AE28" s="137"/>
      <c r="AF28" s="179"/>
      <c r="AG28" s="413"/>
      <c r="AH28" s="164"/>
      <c r="AI28" s="420"/>
      <c r="AJ28" s="452"/>
      <c r="AK28" s="453"/>
      <c r="AL28" s="454"/>
      <c r="AM28" s="453"/>
      <c r="AN28" s="161">
        <v>66.099999999999994</v>
      </c>
      <c r="AO28" s="108">
        <v>161</v>
      </c>
      <c r="AP28" s="162"/>
      <c r="AQ28" s="108"/>
      <c r="AR28" s="514"/>
      <c r="AS28" s="515"/>
      <c r="AT28" s="516"/>
      <c r="AU28" s="515"/>
      <c r="AV28" s="161"/>
      <c r="AW28" s="108"/>
      <c r="AX28" s="162"/>
      <c r="AY28" s="108"/>
      <c r="AZ28" s="179"/>
      <c r="BA28" s="576"/>
      <c r="BB28" s="206"/>
      <c r="BC28" s="207"/>
      <c r="BD28" s="753"/>
      <c r="BE28" s="733"/>
      <c r="BF28" s="753"/>
      <c r="BG28" s="733"/>
      <c r="BH28" s="54"/>
    </row>
    <row r="29" spans="1:60" s="40" customFormat="1" ht="18.75" customHeight="1" x14ac:dyDescent="0.3">
      <c r="A29" s="168">
        <f>RANK(G29,G$5:G$34,0)</f>
        <v>25</v>
      </c>
      <c r="B29" s="95" t="s">
        <v>155</v>
      </c>
      <c r="C29" s="106" t="s">
        <v>156</v>
      </c>
      <c r="D29" s="66" t="s">
        <v>10</v>
      </c>
      <c r="E29" s="67" t="s">
        <v>157</v>
      </c>
      <c r="F29" s="415" t="s">
        <v>48</v>
      </c>
      <c r="G29" s="537">
        <f>Q29</f>
        <v>153</v>
      </c>
      <c r="H29" s="115"/>
      <c r="I29" s="85"/>
      <c r="J29" s="83"/>
      <c r="K29" s="85"/>
      <c r="L29" s="112"/>
      <c r="M29" s="134"/>
      <c r="N29" s="83"/>
      <c r="O29" s="134"/>
      <c r="P29" s="165">
        <v>65.3</v>
      </c>
      <c r="Q29" s="294">
        <v>153</v>
      </c>
      <c r="R29" s="162"/>
      <c r="S29" s="294"/>
      <c r="T29" s="161"/>
      <c r="U29" s="137"/>
      <c r="V29" s="162"/>
      <c r="W29" s="137"/>
      <c r="X29" s="363"/>
      <c r="Y29" s="364"/>
      <c r="Z29" s="365"/>
      <c r="AA29" s="364"/>
      <c r="AB29" s="163"/>
      <c r="AC29" s="108"/>
      <c r="AD29" s="164"/>
      <c r="AE29" s="137"/>
      <c r="AF29" s="179"/>
      <c r="AG29" s="413"/>
      <c r="AH29" s="164"/>
      <c r="AI29" s="420"/>
      <c r="AJ29" s="452"/>
      <c r="AK29" s="453"/>
      <c r="AL29" s="454"/>
      <c r="AM29" s="453"/>
      <c r="AN29" s="161"/>
      <c r="AO29" s="108"/>
      <c r="AP29" s="162"/>
      <c r="AQ29" s="108"/>
      <c r="AR29" s="514"/>
      <c r="AS29" s="515"/>
      <c r="AT29" s="516"/>
      <c r="AU29" s="515"/>
      <c r="AV29" s="161"/>
      <c r="AW29" s="108"/>
      <c r="AX29" s="162"/>
      <c r="AY29" s="108"/>
      <c r="AZ29" s="179"/>
      <c r="BA29" s="576"/>
      <c r="BB29" s="206"/>
      <c r="BC29" s="207"/>
      <c r="BD29" s="753"/>
      <c r="BE29" s="733"/>
      <c r="BF29" s="753"/>
      <c r="BG29" s="733"/>
      <c r="BH29" s="54"/>
    </row>
    <row r="30" spans="1:60" s="40" customFormat="1" ht="18.75" customHeight="1" x14ac:dyDescent="0.3">
      <c r="A30" s="168">
        <f>RANK(G30,G$5:G$34,0)</f>
        <v>26</v>
      </c>
      <c r="B30" s="95" t="s">
        <v>193</v>
      </c>
      <c r="C30" s="106">
        <v>2006</v>
      </c>
      <c r="D30" s="66" t="s">
        <v>87</v>
      </c>
      <c r="E30" s="67" t="s">
        <v>157</v>
      </c>
      <c r="F30" s="415" t="s">
        <v>48</v>
      </c>
      <c r="G30" s="537">
        <f>AO30</f>
        <v>151</v>
      </c>
      <c r="H30" s="115"/>
      <c r="I30" s="85"/>
      <c r="J30" s="83"/>
      <c r="K30" s="85"/>
      <c r="L30" s="112"/>
      <c r="M30" s="134"/>
      <c r="N30" s="83"/>
      <c r="O30" s="134"/>
      <c r="P30" s="165"/>
      <c r="Q30" s="294"/>
      <c r="R30" s="162"/>
      <c r="S30" s="294"/>
      <c r="T30" s="161"/>
      <c r="U30" s="137"/>
      <c r="V30" s="162"/>
      <c r="W30" s="137"/>
      <c r="X30" s="363"/>
      <c r="Y30" s="364"/>
      <c r="Z30" s="365"/>
      <c r="AA30" s="364"/>
      <c r="AB30" s="163"/>
      <c r="AC30" s="108"/>
      <c r="AD30" s="164"/>
      <c r="AE30" s="137"/>
      <c r="AF30" s="179"/>
      <c r="AG30" s="413"/>
      <c r="AH30" s="164"/>
      <c r="AI30" s="420"/>
      <c r="AJ30" s="452"/>
      <c r="AK30" s="453"/>
      <c r="AL30" s="454"/>
      <c r="AM30" s="453"/>
      <c r="AN30" s="161">
        <v>65.099999999999994</v>
      </c>
      <c r="AO30" s="108">
        <v>151</v>
      </c>
      <c r="AP30" s="162"/>
      <c r="AQ30" s="108"/>
      <c r="AR30" s="514"/>
      <c r="AS30" s="515"/>
      <c r="AT30" s="516"/>
      <c r="AU30" s="515"/>
      <c r="AV30" s="161"/>
      <c r="AW30" s="108"/>
      <c r="AX30" s="162"/>
      <c r="AY30" s="108"/>
      <c r="AZ30" s="179"/>
      <c r="BA30" s="576"/>
      <c r="BB30" s="206"/>
      <c r="BC30" s="207"/>
      <c r="BD30" s="753"/>
      <c r="BE30" s="733"/>
      <c r="BF30" s="753"/>
      <c r="BG30" s="733"/>
      <c r="BH30" s="54"/>
    </row>
    <row r="31" spans="1:60" s="40" customFormat="1" ht="18.75" customHeight="1" x14ac:dyDescent="0.3">
      <c r="A31" s="168">
        <f>RANK(G31,G$5:G$34,0)</f>
        <v>27</v>
      </c>
      <c r="B31" s="95" t="s">
        <v>67</v>
      </c>
      <c r="C31" s="106">
        <v>1980</v>
      </c>
      <c r="D31" s="66" t="s">
        <v>14</v>
      </c>
      <c r="E31" s="67" t="s">
        <v>266</v>
      </c>
      <c r="F31" s="415" t="s">
        <v>70</v>
      </c>
      <c r="G31" s="510">
        <f>AW31</f>
        <v>145</v>
      </c>
      <c r="H31" s="115"/>
      <c r="I31" s="85"/>
      <c r="J31" s="83"/>
      <c r="K31" s="85"/>
      <c r="L31" s="112"/>
      <c r="M31" s="134"/>
      <c r="N31" s="83"/>
      <c r="O31" s="134"/>
      <c r="P31" s="165"/>
      <c r="Q31" s="294"/>
      <c r="R31" s="162"/>
      <c r="S31" s="294"/>
      <c r="T31" s="161"/>
      <c r="U31" s="137"/>
      <c r="V31" s="162"/>
      <c r="W31" s="137"/>
      <c r="X31" s="363"/>
      <c r="Y31" s="364"/>
      <c r="Z31" s="365"/>
      <c r="AA31" s="364"/>
      <c r="AB31" s="163"/>
      <c r="AC31" s="108"/>
      <c r="AD31" s="164"/>
      <c r="AE31" s="137"/>
      <c r="AF31" s="179"/>
      <c r="AG31" s="413"/>
      <c r="AH31" s="164"/>
      <c r="AI31" s="420"/>
      <c r="AJ31" s="452"/>
      <c r="AK31" s="453"/>
      <c r="AL31" s="454"/>
      <c r="AM31" s="453"/>
      <c r="AN31" s="161"/>
      <c r="AO31" s="108"/>
      <c r="AP31" s="162"/>
      <c r="AQ31" s="108"/>
      <c r="AR31" s="514"/>
      <c r="AS31" s="515"/>
      <c r="AT31" s="516"/>
      <c r="AU31" s="515"/>
      <c r="AV31" s="161">
        <v>64.5</v>
      </c>
      <c r="AW31" s="108">
        <v>145</v>
      </c>
      <c r="AX31" s="162"/>
      <c r="AY31" s="108"/>
      <c r="AZ31" s="179"/>
      <c r="BA31" s="576"/>
      <c r="BB31" s="206"/>
      <c r="BC31" s="207"/>
      <c r="BD31" s="753"/>
      <c r="BE31" s="733"/>
      <c r="BF31" s="753"/>
      <c r="BG31" s="733"/>
      <c r="BH31" s="54"/>
    </row>
    <row r="32" spans="1:60" s="40" customFormat="1" ht="18.75" customHeight="1" x14ac:dyDescent="0.3">
      <c r="A32" s="168">
        <f>RANK(G32,G$5:G$34,0)</f>
        <v>28</v>
      </c>
      <c r="B32" s="95" t="s">
        <v>244</v>
      </c>
      <c r="C32" s="106">
        <v>2002</v>
      </c>
      <c r="D32" s="66" t="s">
        <v>87</v>
      </c>
      <c r="E32" s="67" t="s">
        <v>247</v>
      </c>
      <c r="F32" s="415" t="s">
        <v>70</v>
      </c>
      <c r="G32" s="469">
        <f>AO32</f>
        <v>136</v>
      </c>
      <c r="H32" s="115"/>
      <c r="I32" s="85"/>
      <c r="J32" s="83"/>
      <c r="K32" s="85"/>
      <c r="L32" s="112"/>
      <c r="M32" s="134"/>
      <c r="N32" s="83"/>
      <c r="O32" s="134"/>
      <c r="P32" s="165"/>
      <c r="Q32" s="294"/>
      <c r="R32" s="162"/>
      <c r="S32" s="294"/>
      <c r="T32" s="161"/>
      <c r="U32" s="137"/>
      <c r="V32" s="162"/>
      <c r="W32" s="137"/>
      <c r="X32" s="363"/>
      <c r="Y32" s="364"/>
      <c r="Z32" s="365"/>
      <c r="AA32" s="364"/>
      <c r="AB32" s="163"/>
      <c r="AC32" s="108"/>
      <c r="AD32" s="164"/>
      <c r="AE32" s="137"/>
      <c r="AF32" s="179"/>
      <c r="AG32" s="413"/>
      <c r="AH32" s="164"/>
      <c r="AI32" s="420"/>
      <c r="AJ32" s="452"/>
      <c r="AK32" s="453"/>
      <c r="AL32" s="454"/>
      <c r="AM32" s="453"/>
      <c r="AN32" s="161">
        <v>63.6</v>
      </c>
      <c r="AO32" s="108">
        <v>136</v>
      </c>
      <c r="AP32" s="162"/>
      <c r="AQ32" s="108"/>
      <c r="AR32" s="514"/>
      <c r="AS32" s="515"/>
      <c r="AT32" s="516"/>
      <c r="AU32" s="515"/>
      <c r="AV32" s="161"/>
      <c r="AW32" s="108"/>
      <c r="AX32" s="162"/>
      <c r="AY32" s="108"/>
      <c r="AZ32" s="179"/>
      <c r="BA32" s="576"/>
      <c r="BB32" s="206"/>
      <c r="BC32" s="207"/>
      <c r="BD32" s="753"/>
      <c r="BE32" s="733"/>
      <c r="BF32" s="753"/>
      <c r="BG32" s="733"/>
      <c r="BH32" s="54"/>
    </row>
    <row r="33" spans="1:60" s="40" customFormat="1" ht="18.75" customHeight="1" x14ac:dyDescent="0.3">
      <c r="A33" s="168">
        <f>RANK(G33,G$5:G$34,0)</f>
        <v>29</v>
      </c>
      <c r="B33" s="95" t="s">
        <v>248</v>
      </c>
      <c r="C33" s="106">
        <v>1987</v>
      </c>
      <c r="D33" s="66" t="s">
        <v>14</v>
      </c>
      <c r="E33" s="67" t="s">
        <v>249</v>
      </c>
      <c r="F33" s="415" t="s">
        <v>48</v>
      </c>
      <c r="G33" s="571">
        <f>AO33</f>
        <v>112</v>
      </c>
      <c r="H33" s="115"/>
      <c r="I33" s="85"/>
      <c r="J33" s="83"/>
      <c r="K33" s="85"/>
      <c r="L33" s="112"/>
      <c r="M33" s="134"/>
      <c r="N33" s="83"/>
      <c r="O33" s="134"/>
      <c r="P33" s="165"/>
      <c r="Q33" s="294"/>
      <c r="R33" s="162"/>
      <c r="S33" s="294"/>
      <c r="T33" s="161"/>
      <c r="U33" s="137"/>
      <c r="V33" s="162"/>
      <c r="W33" s="137"/>
      <c r="X33" s="363"/>
      <c r="Y33" s="364"/>
      <c r="Z33" s="365"/>
      <c r="AA33" s="364"/>
      <c r="AB33" s="163"/>
      <c r="AC33" s="108"/>
      <c r="AD33" s="164"/>
      <c r="AE33" s="137"/>
      <c r="AF33" s="179"/>
      <c r="AG33" s="413"/>
      <c r="AH33" s="164"/>
      <c r="AI33" s="420"/>
      <c r="AJ33" s="452"/>
      <c r="AK33" s="453"/>
      <c r="AL33" s="454"/>
      <c r="AM33" s="453"/>
      <c r="AN33" s="161">
        <v>61.2</v>
      </c>
      <c r="AO33" s="108">
        <v>112</v>
      </c>
      <c r="AP33" s="162"/>
      <c r="AQ33" s="108"/>
      <c r="AR33" s="514"/>
      <c r="AS33" s="515"/>
      <c r="AT33" s="516"/>
      <c r="AU33" s="515"/>
      <c r="AV33" s="161"/>
      <c r="AW33" s="108"/>
      <c r="AX33" s="162"/>
      <c r="AY33" s="108"/>
      <c r="AZ33" s="179"/>
      <c r="BA33" s="576"/>
      <c r="BB33" s="206"/>
      <c r="BC33" s="207"/>
      <c r="BD33" s="753"/>
      <c r="BE33" s="733"/>
      <c r="BF33" s="753"/>
      <c r="BG33" s="733"/>
      <c r="BH33" s="54"/>
    </row>
    <row r="34" spans="1:60" s="40" customFormat="1" ht="18.75" customHeight="1" x14ac:dyDescent="0.3">
      <c r="A34" s="168">
        <f>RANK(G34,G$5:G$34,0)</f>
        <v>30</v>
      </c>
      <c r="B34" s="95" t="s">
        <v>268</v>
      </c>
      <c r="C34" s="106">
        <v>1991</v>
      </c>
      <c r="D34" s="66">
        <v>1</v>
      </c>
      <c r="E34" s="67" t="s">
        <v>269</v>
      </c>
      <c r="F34" s="415" t="s">
        <v>56</v>
      </c>
      <c r="G34" s="571">
        <f>AW34</f>
        <v>0</v>
      </c>
      <c r="H34" s="115"/>
      <c r="I34" s="85"/>
      <c r="J34" s="83"/>
      <c r="K34" s="85"/>
      <c r="L34" s="112"/>
      <c r="M34" s="134"/>
      <c r="N34" s="83"/>
      <c r="O34" s="134"/>
      <c r="P34" s="165"/>
      <c r="Q34" s="294"/>
      <c r="R34" s="162"/>
      <c r="S34" s="294"/>
      <c r="T34" s="161"/>
      <c r="U34" s="137"/>
      <c r="V34" s="162"/>
      <c r="W34" s="137"/>
      <c r="X34" s="363"/>
      <c r="Y34" s="364"/>
      <c r="Z34" s="365"/>
      <c r="AA34" s="364"/>
      <c r="AB34" s="163"/>
      <c r="AC34" s="108"/>
      <c r="AD34" s="164"/>
      <c r="AE34" s="137"/>
      <c r="AF34" s="179"/>
      <c r="AG34" s="413"/>
      <c r="AH34" s="164"/>
      <c r="AI34" s="420"/>
      <c r="AJ34" s="452"/>
      <c r="AK34" s="453"/>
      <c r="AL34" s="454"/>
      <c r="AM34" s="453"/>
      <c r="AN34" s="161"/>
      <c r="AO34" s="108"/>
      <c r="AP34" s="162"/>
      <c r="AQ34" s="108"/>
      <c r="AR34" s="514"/>
      <c r="AS34" s="515"/>
      <c r="AT34" s="516"/>
      <c r="AU34" s="515"/>
      <c r="AV34" s="161">
        <v>55.6</v>
      </c>
      <c r="AW34" s="108">
        <v>0</v>
      </c>
      <c r="AX34" s="162"/>
      <c r="AY34" s="108"/>
      <c r="AZ34" s="179"/>
      <c r="BA34" s="576"/>
      <c r="BB34" s="206"/>
      <c r="BC34" s="207"/>
      <c r="BD34" s="753"/>
      <c r="BE34" s="733"/>
      <c r="BF34" s="753"/>
      <c r="BG34" s="733"/>
      <c r="BH34" s="54"/>
    </row>
    <row r="35" spans="1:60" s="40" customFormat="1" ht="18.75" customHeight="1" thickBot="1" x14ac:dyDescent="0.35">
      <c r="A35" s="225"/>
      <c r="B35" s="226"/>
      <c r="C35" s="212"/>
      <c r="D35" s="213"/>
      <c r="E35" s="214"/>
      <c r="F35" s="215"/>
      <c r="G35" s="129"/>
      <c r="H35" s="216"/>
      <c r="I35" s="217"/>
      <c r="J35" s="227"/>
      <c r="K35" s="217"/>
      <c r="L35" s="216"/>
      <c r="M35" s="217"/>
      <c r="N35" s="227"/>
      <c r="O35" s="217"/>
      <c r="P35" s="220"/>
      <c r="Q35" s="219"/>
      <c r="R35" s="228"/>
      <c r="S35" s="219"/>
      <c r="T35" s="220"/>
      <c r="U35" s="219"/>
      <c r="V35" s="228"/>
      <c r="W35" s="219"/>
      <c r="X35" s="368"/>
      <c r="Y35" s="360"/>
      <c r="Z35" s="369"/>
      <c r="AA35" s="360"/>
      <c r="AB35" s="90"/>
      <c r="AC35" s="93"/>
      <c r="AD35" s="91"/>
      <c r="AE35" s="136"/>
      <c r="AF35" s="90"/>
      <c r="AG35" s="93"/>
      <c r="AH35" s="91"/>
      <c r="AI35" s="418"/>
      <c r="AJ35" s="458"/>
      <c r="AK35" s="448"/>
      <c r="AL35" s="459"/>
      <c r="AM35" s="448"/>
      <c r="AN35" s="240"/>
      <c r="AO35" s="93"/>
      <c r="AP35" s="172"/>
      <c r="AQ35" s="93"/>
      <c r="AR35" s="521"/>
      <c r="AS35" s="522"/>
      <c r="AT35" s="523"/>
      <c r="AU35" s="522"/>
      <c r="AV35" s="240"/>
      <c r="AW35" s="93"/>
      <c r="AX35" s="172"/>
      <c r="AY35" s="93"/>
      <c r="AZ35" s="218"/>
      <c r="BA35" s="578"/>
      <c r="BB35" s="222"/>
      <c r="BC35" s="241"/>
      <c r="BD35" s="755"/>
      <c r="BE35" s="727"/>
      <c r="BF35" s="755"/>
      <c r="BG35" s="727"/>
      <c r="BH35" s="54"/>
    </row>
    <row r="45" spans="1:60" x14ac:dyDescent="0.3">
      <c r="F45" s="99" t="s">
        <v>52</v>
      </c>
    </row>
  </sheetData>
  <sortState ref="A5:BH34">
    <sortCondition ref="A5:A34"/>
  </sortState>
  <mergeCells count="47">
    <mergeCell ref="BD2:BG2"/>
    <mergeCell ref="BD3:BE3"/>
    <mergeCell ref="BF3:BG3"/>
    <mergeCell ref="AP3:AQ3"/>
    <mergeCell ref="AR2:AU2"/>
    <mergeCell ref="AR3:AS3"/>
    <mergeCell ref="AT3:AU3"/>
    <mergeCell ref="BB3:BC3"/>
    <mergeCell ref="AZ2:BC2"/>
    <mergeCell ref="AJ2:AM2"/>
    <mergeCell ref="AJ3:AK3"/>
    <mergeCell ref="AL3:AM3"/>
    <mergeCell ref="A2:A4"/>
    <mergeCell ref="B2:D2"/>
    <mergeCell ref="B3:B4"/>
    <mergeCell ref="C3:C4"/>
    <mergeCell ref="D3:D4"/>
    <mergeCell ref="E3:E4"/>
    <mergeCell ref="F2:F4"/>
    <mergeCell ref="Z3:AA3"/>
    <mergeCell ref="AF2:AI2"/>
    <mergeCell ref="AF3:AG3"/>
    <mergeCell ref="AH3:AI3"/>
    <mergeCell ref="G2:G4"/>
    <mergeCell ref="L2:O2"/>
    <mergeCell ref="X2:AA2"/>
    <mergeCell ref="X3:Y3"/>
    <mergeCell ref="P2:S2"/>
    <mergeCell ref="P3:Q3"/>
    <mergeCell ref="R3:S3"/>
    <mergeCell ref="T2:W2"/>
    <mergeCell ref="H2:K2"/>
    <mergeCell ref="H3:I3"/>
    <mergeCell ref="J3:K3"/>
    <mergeCell ref="AZ3:BA3"/>
    <mergeCell ref="T3:U3"/>
    <mergeCell ref="V3:W3"/>
    <mergeCell ref="AV2:AY2"/>
    <mergeCell ref="AV3:AW3"/>
    <mergeCell ref="AX3:AY3"/>
    <mergeCell ref="AB2:AE2"/>
    <mergeCell ref="AB3:AC3"/>
    <mergeCell ref="AD3:AE3"/>
    <mergeCell ref="AN2:AQ2"/>
    <mergeCell ref="AN3:AO3"/>
    <mergeCell ref="L3:M3"/>
    <mergeCell ref="N3:O3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"/>
  <sheetViews>
    <sheetView zoomScale="90" zoomScaleNormal="90" workbookViewId="0">
      <selection activeCell="D25" sqref="D25"/>
    </sheetView>
  </sheetViews>
  <sheetFormatPr defaultRowHeight="14.4" x14ac:dyDescent="0.3"/>
  <cols>
    <col min="1" max="1" width="5.44140625" customWidth="1"/>
    <col min="2" max="2" width="25.77734375" customWidth="1"/>
    <col min="3" max="3" width="6.77734375" customWidth="1"/>
    <col min="4" max="4" width="8.77734375" customWidth="1"/>
    <col min="5" max="5" width="20.77734375" customWidth="1"/>
    <col min="6" max="6" width="6.21875" customWidth="1"/>
    <col min="7" max="8" width="5.77734375" customWidth="1"/>
    <col min="9" max="10" width="5.21875" customWidth="1"/>
    <col min="11" max="12" width="6.77734375" customWidth="1"/>
    <col min="13" max="13" width="5.77734375" customWidth="1"/>
    <col min="14" max="14" width="5.21875" customWidth="1"/>
    <col min="15" max="15" width="6.21875" customWidth="1"/>
    <col min="16" max="16" width="5.77734375" customWidth="1"/>
    <col min="17" max="17" width="7.21875" customWidth="1"/>
    <col min="18" max="18" width="5.77734375" customWidth="1"/>
    <col min="19" max="19" width="7.21875" customWidth="1"/>
    <col min="20" max="20" width="5" customWidth="1"/>
    <col min="21" max="21" width="6.44140625" customWidth="1"/>
    <col min="22" max="22" width="5.44140625" customWidth="1"/>
    <col min="23" max="23" width="6.5546875" customWidth="1"/>
    <col min="24" max="24" width="6.21875" customWidth="1"/>
  </cols>
  <sheetData>
    <row r="1" spans="1:24" ht="15" thickBot="1" x14ac:dyDescent="0.35">
      <c r="A1" t="s">
        <v>45</v>
      </c>
    </row>
    <row r="2" spans="1:24" ht="39.75" customHeight="1" x14ac:dyDescent="0.3">
      <c r="A2" s="673" t="s">
        <v>0</v>
      </c>
      <c r="B2" s="629" t="s">
        <v>1</v>
      </c>
      <c r="C2" s="630"/>
      <c r="D2" s="630"/>
      <c r="E2" s="26" t="s">
        <v>2</v>
      </c>
      <c r="F2" s="661" t="s">
        <v>3</v>
      </c>
      <c r="G2" s="669" t="s">
        <v>27</v>
      </c>
      <c r="H2" s="670"/>
      <c r="I2" s="670"/>
      <c r="J2" s="670"/>
      <c r="K2" s="685" t="s">
        <v>36</v>
      </c>
      <c r="L2" s="686"/>
      <c r="M2" s="686"/>
      <c r="N2" s="686"/>
      <c r="O2" s="687" t="s">
        <v>37</v>
      </c>
      <c r="P2" s="688"/>
      <c r="Q2" s="688"/>
      <c r="R2" s="688"/>
      <c r="S2" s="682" t="s">
        <v>33</v>
      </c>
      <c r="T2" s="682"/>
      <c r="U2" s="682"/>
      <c r="V2" s="683"/>
      <c r="W2" s="669" t="s">
        <v>44</v>
      </c>
      <c r="X2" s="670"/>
    </row>
    <row r="3" spans="1:24" ht="14.25" customHeight="1" x14ac:dyDescent="0.3">
      <c r="A3" s="674"/>
      <c r="B3" s="676" t="s">
        <v>4</v>
      </c>
      <c r="C3" s="653" t="s">
        <v>5</v>
      </c>
      <c r="D3" s="678" t="s">
        <v>6</v>
      </c>
      <c r="E3" s="680" t="s">
        <v>7</v>
      </c>
      <c r="F3" s="662"/>
      <c r="G3" s="671" t="s">
        <v>24</v>
      </c>
      <c r="H3" s="672"/>
      <c r="I3" s="672" t="s">
        <v>25</v>
      </c>
      <c r="J3" s="672"/>
      <c r="K3" s="672" t="s">
        <v>25</v>
      </c>
      <c r="L3" s="672"/>
      <c r="M3" s="672" t="s">
        <v>38</v>
      </c>
      <c r="N3" s="672"/>
      <c r="O3" s="672" t="s">
        <v>24</v>
      </c>
      <c r="P3" s="672"/>
      <c r="Q3" s="672" t="s">
        <v>25</v>
      </c>
      <c r="R3" s="672"/>
      <c r="S3" s="672" t="s">
        <v>24</v>
      </c>
      <c r="T3" s="672"/>
      <c r="U3" s="672" t="s">
        <v>25</v>
      </c>
      <c r="V3" s="684"/>
      <c r="W3" s="671" t="s">
        <v>24</v>
      </c>
      <c r="X3" s="672"/>
    </row>
    <row r="4" spans="1:24" ht="15" customHeight="1" thickBot="1" x14ac:dyDescent="0.35">
      <c r="A4" s="675"/>
      <c r="B4" s="677"/>
      <c r="C4" s="654"/>
      <c r="D4" s="679"/>
      <c r="E4" s="681"/>
      <c r="F4" s="663"/>
      <c r="G4" s="32" t="s">
        <v>11</v>
      </c>
      <c r="H4" s="22" t="s">
        <v>12</v>
      </c>
      <c r="I4" s="22" t="s">
        <v>11</v>
      </c>
      <c r="J4" s="22" t="s">
        <v>12</v>
      </c>
      <c r="K4" s="22" t="s">
        <v>11</v>
      </c>
      <c r="L4" s="22" t="s">
        <v>12</v>
      </c>
      <c r="M4" s="22" t="s">
        <v>11</v>
      </c>
      <c r="N4" s="22" t="s">
        <v>12</v>
      </c>
      <c r="O4" s="22" t="s">
        <v>11</v>
      </c>
      <c r="P4" s="22" t="s">
        <v>12</v>
      </c>
      <c r="Q4" s="22" t="s">
        <v>11</v>
      </c>
      <c r="R4" s="22" t="s">
        <v>12</v>
      </c>
      <c r="S4" s="22" t="s">
        <v>11</v>
      </c>
      <c r="T4" s="22" t="s">
        <v>12</v>
      </c>
      <c r="U4" s="22" t="s">
        <v>11</v>
      </c>
      <c r="V4" s="23" t="s">
        <v>12</v>
      </c>
      <c r="W4" s="32" t="s">
        <v>11</v>
      </c>
      <c r="X4" s="22" t="s">
        <v>12</v>
      </c>
    </row>
    <row r="5" spans="1:24" x14ac:dyDescent="0.3">
      <c r="A5" s="43">
        <f t="shared" ref="A5:A20" si="0">RANK(F5,F$5:F$41,0)</f>
        <v>1</v>
      </c>
      <c r="B5" s="42" t="s">
        <v>31</v>
      </c>
      <c r="C5" s="28">
        <v>1997</v>
      </c>
      <c r="D5" s="29" t="s">
        <v>14</v>
      </c>
      <c r="E5" s="30" t="s">
        <v>32</v>
      </c>
      <c r="F5" s="18">
        <f>L5+N5+P5+R5+T5+V5</f>
        <v>991</v>
      </c>
      <c r="G5" s="16"/>
      <c r="H5" s="2"/>
      <c r="I5" s="11"/>
      <c r="J5" s="2"/>
      <c r="K5" s="35" t="s">
        <v>39</v>
      </c>
      <c r="L5" s="36">
        <f>160+20</f>
        <v>180</v>
      </c>
      <c r="M5" s="35" t="s">
        <v>40</v>
      </c>
      <c r="N5" s="36">
        <f>147+20</f>
        <v>167</v>
      </c>
      <c r="O5" s="35" t="s">
        <v>41</v>
      </c>
      <c r="P5" s="36">
        <f>142+20</f>
        <v>162</v>
      </c>
      <c r="Q5" s="35" t="s">
        <v>42</v>
      </c>
      <c r="R5" s="2">
        <f>128+20</f>
        <v>148</v>
      </c>
      <c r="S5" s="35" t="s">
        <v>34</v>
      </c>
      <c r="T5" s="37">
        <f>121+50</f>
        <v>171</v>
      </c>
      <c r="U5" s="35" t="s">
        <v>35</v>
      </c>
      <c r="V5" s="25">
        <f>113+50</f>
        <v>163</v>
      </c>
      <c r="W5" s="16"/>
      <c r="X5" s="2"/>
    </row>
    <row r="6" spans="1:24" x14ac:dyDescent="0.3">
      <c r="A6" s="44">
        <f t="shared" si="0"/>
        <v>2</v>
      </c>
      <c r="B6" s="38" t="s">
        <v>20</v>
      </c>
      <c r="C6" s="27">
        <v>1996</v>
      </c>
      <c r="D6" s="15" t="s">
        <v>14</v>
      </c>
      <c r="E6" s="31" t="s">
        <v>21</v>
      </c>
      <c r="F6" s="19">
        <f>H6+J6</f>
        <v>359</v>
      </c>
      <c r="G6" s="33">
        <v>68.48</v>
      </c>
      <c r="H6" s="24">
        <v>185</v>
      </c>
      <c r="I6" s="14">
        <v>67.385000000000005</v>
      </c>
      <c r="J6" s="24">
        <v>174</v>
      </c>
      <c r="K6" s="24"/>
      <c r="L6" s="24"/>
      <c r="M6" s="24"/>
      <c r="N6" s="24"/>
      <c r="O6" s="24"/>
      <c r="P6" s="24"/>
      <c r="Q6" s="24"/>
      <c r="R6" s="24"/>
      <c r="S6" s="1"/>
      <c r="T6" s="1"/>
      <c r="U6" s="1"/>
      <c r="V6" s="8"/>
      <c r="W6" s="33"/>
      <c r="X6" s="24"/>
    </row>
    <row r="7" spans="1:24" ht="18" customHeight="1" x14ac:dyDescent="0.3">
      <c r="A7" s="44">
        <f t="shared" si="0"/>
        <v>3</v>
      </c>
      <c r="B7" s="38" t="s">
        <v>15</v>
      </c>
      <c r="C7" s="27">
        <v>1996</v>
      </c>
      <c r="D7" s="15" t="s">
        <v>14</v>
      </c>
      <c r="E7" s="31" t="s">
        <v>18</v>
      </c>
      <c r="F7" s="19">
        <f>H7+J7</f>
        <v>351</v>
      </c>
      <c r="G7" s="33">
        <v>68.087999999999994</v>
      </c>
      <c r="H7" s="24">
        <v>181</v>
      </c>
      <c r="I7" s="14">
        <v>66.974000000000004</v>
      </c>
      <c r="J7" s="24">
        <v>170</v>
      </c>
      <c r="K7" s="24"/>
      <c r="L7" s="24"/>
      <c r="M7" s="24"/>
      <c r="N7" s="24"/>
      <c r="O7" s="24"/>
      <c r="P7" s="24"/>
      <c r="Q7" s="24"/>
      <c r="R7" s="24"/>
      <c r="S7" s="1"/>
      <c r="T7" s="1"/>
      <c r="U7" s="1"/>
      <c r="V7" s="8"/>
      <c r="W7" s="33"/>
      <c r="X7" s="24"/>
    </row>
    <row r="8" spans="1:24" ht="18" customHeight="1" x14ac:dyDescent="0.3">
      <c r="A8" s="44">
        <f t="shared" si="0"/>
        <v>4</v>
      </c>
      <c r="B8" s="38" t="s">
        <v>22</v>
      </c>
      <c r="C8" s="27">
        <v>1999</v>
      </c>
      <c r="D8" s="15" t="s">
        <v>14</v>
      </c>
      <c r="E8" s="31" t="s">
        <v>23</v>
      </c>
      <c r="F8" s="19">
        <f>H8+J8</f>
        <v>311</v>
      </c>
      <c r="G8" s="33">
        <v>65.147000000000006</v>
      </c>
      <c r="H8" s="24">
        <v>151</v>
      </c>
      <c r="I8" s="14">
        <v>65.974000000000004</v>
      </c>
      <c r="J8" s="24">
        <v>160</v>
      </c>
      <c r="K8" s="24"/>
      <c r="L8" s="24"/>
      <c r="M8" s="24"/>
      <c r="N8" s="24"/>
      <c r="O8" s="24"/>
      <c r="P8" s="24"/>
      <c r="Q8" s="24"/>
      <c r="R8" s="24"/>
      <c r="S8" s="1"/>
      <c r="T8" s="1"/>
      <c r="U8" s="1"/>
      <c r="V8" s="8"/>
      <c r="W8" s="33"/>
      <c r="X8" s="24"/>
    </row>
    <row r="9" spans="1:24" ht="18" hidden="1" customHeight="1" x14ac:dyDescent="0.3">
      <c r="A9" s="44" t="e">
        <f t="shared" si="0"/>
        <v>#N/A</v>
      </c>
      <c r="B9" s="4"/>
      <c r="C9" s="1"/>
      <c r="D9" s="1"/>
      <c r="E9" s="3"/>
      <c r="F9" s="19"/>
      <c r="G9" s="17"/>
      <c r="H9" s="1"/>
      <c r="I9" s="1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8"/>
      <c r="W9" s="17"/>
      <c r="X9" s="1"/>
    </row>
    <row r="10" spans="1:24" ht="30" hidden="1" customHeight="1" x14ac:dyDescent="0.3">
      <c r="A10" s="44" t="e">
        <f t="shared" si="0"/>
        <v>#N/A</v>
      </c>
      <c r="B10" s="4"/>
      <c r="C10" s="1"/>
      <c r="D10" s="1"/>
      <c r="E10" s="3"/>
      <c r="F10" s="19"/>
      <c r="G10" s="17"/>
      <c r="H10" s="1"/>
      <c r="I10" s="12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8"/>
      <c r="W10" s="17"/>
      <c r="X10" s="1"/>
    </row>
    <row r="11" spans="1:24" ht="12.75" hidden="1" customHeight="1" x14ac:dyDescent="0.3">
      <c r="A11" s="44" t="e">
        <f t="shared" si="0"/>
        <v>#N/A</v>
      </c>
      <c r="B11" s="4"/>
      <c r="C11" s="1"/>
      <c r="D11" s="1"/>
      <c r="E11" s="3"/>
      <c r="F11" s="19"/>
      <c r="G11" s="17"/>
      <c r="H11" s="1"/>
      <c r="I11" s="1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8"/>
      <c r="W11" s="17"/>
      <c r="X11" s="1"/>
    </row>
    <row r="12" spans="1:24" ht="25.5" hidden="1" customHeight="1" x14ac:dyDescent="0.3">
      <c r="A12" s="44" t="e">
        <f t="shared" si="0"/>
        <v>#N/A</v>
      </c>
      <c r="B12" s="4"/>
      <c r="C12" s="1"/>
      <c r="D12" s="1"/>
      <c r="E12" s="3"/>
      <c r="F12" s="19"/>
      <c r="G12" s="17"/>
      <c r="H12" s="1"/>
      <c r="I12" s="1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8"/>
      <c r="W12" s="17"/>
      <c r="X12" s="1"/>
    </row>
    <row r="13" spans="1:24" ht="9" hidden="1" customHeight="1" x14ac:dyDescent="0.3">
      <c r="A13" s="44" t="e">
        <f t="shared" si="0"/>
        <v>#N/A</v>
      </c>
      <c r="B13" s="4"/>
      <c r="C13" s="1"/>
      <c r="D13" s="1"/>
      <c r="E13" s="3"/>
      <c r="F13" s="19"/>
      <c r="G13" s="17"/>
      <c r="H13" s="1"/>
      <c r="I13" s="1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8"/>
      <c r="W13" s="17"/>
      <c r="X13" s="1"/>
    </row>
    <row r="14" spans="1:24" ht="9" hidden="1" customHeight="1" x14ac:dyDescent="0.3">
      <c r="A14" s="44" t="e">
        <f t="shared" si="0"/>
        <v>#N/A</v>
      </c>
      <c r="B14" s="4"/>
      <c r="C14" s="1"/>
      <c r="D14" s="1"/>
      <c r="E14" s="3"/>
      <c r="F14" s="19"/>
      <c r="G14" s="17"/>
      <c r="H14" s="1"/>
      <c r="I14" s="12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8"/>
      <c r="W14" s="17"/>
      <c r="X14" s="1"/>
    </row>
    <row r="15" spans="1:24" ht="14.25" hidden="1" customHeight="1" x14ac:dyDescent="0.3">
      <c r="A15" s="44" t="e">
        <f t="shared" si="0"/>
        <v>#N/A</v>
      </c>
      <c r="B15" s="4"/>
      <c r="C15" s="1"/>
      <c r="D15" s="1"/>
      <c r="E15" s="3"/>
      <c r="F15" s="19"/>
      <c r="G15" s="17"/>
      <c r="H15" s="1"/>
      <c r="I15" s="1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8"/>
      <c r="W15" s="17"/>
      <c r="X15" s="1"/>
    </row>
    <row r="16" spans="1:24" ht="20.25" hidden="1" customHeight="1" x14ac:dyDescent="0.3">
      <c r="A16" s="44" t="e">
        <f t="shared" si="0"/>
        <v>#N/A</v>
      </c>
      <c r="B16" s="4"/>
      <c r="C16" s="1"/>
      <c r="D16" s="1"/>
      <c r="E16" s="3"/>
      <c r="F16" s="19"/>
      <c r="G16" s="17"/>
      <c r="H16" s="1"/>
      <c r="I16" s="12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8"/>
      <c r="W16" s="17"/>
      <c r="X16" s="1"/>
    </row>
    <row r="17" spans="1:24" ht="23.25" hidden="1" customHeight="1" x14ac:dyDescent="0.3">
      <c r="A17" s="44" t="e">
        <f t="shared" si="0"/>
        <v>#N/A</v>
      </c>
      <c r="B17" s="4"/>
      <c r="C17" s="1"/>
      <c r="D17" s="1"/>
      <c r="E17" s="3"/>
      <c r="F17" s="19"/>
      <c r="G17" s="17"/>
      <c r="H17" s="1"/>
      <c r="I17" s="12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8"/>
      <c r="W17" s="17"/>
      <c r="X17" s="1"/>
    </row>
    <row r="18" spans="1:24" hidden="1" x14ac:dyDescent="0.3">
      <c r="A18" s="44" t="e">
        <f t="shared" si="0"/>
        <v>#N/A</v>
      </c>
      <c r="B18" s="4"/>
      <c r="C18" s="1"/>
      <c r="D18" s="1"/>
      <c r="E18" s="3"/>
      <c r="F18" s="19"/>
      <c r="G18" s="17"/>
      <c r="H18" s="1"/>
      <c r="I18" s="1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8"/>
      <c r="W18" s="17"/>
      <c r="X18" s="1"/>
    </row>
    <row r="19" spans="1:24" hidden="1" x14ac:dyDescent="0.3">
      <c r="A19" s="44" t="e">
        <f t="shared" si="0"/>
        <v>#N/A</v>
      </c>
      <c r="B19" s="4"/>
      <c r="C19" s="1"/>
      <c r="D19" s="1"/>
      <c r="E19" s="3"/>
      <c r="F19" s="19"/>
      <c r="G19" s="17"/>
      <c r="H19" s="1"/>
      <c r="I19" s="1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8"/>
      <c r="W19" s="17"/>
      <c r="X19" s="1"/>
    </row>
    <row r="20" spans="1:24" ht="17.25" customHeight="1" thickBot="1" x14ac:dyDescent="0.35">
      <c r="A20" s="45">
        <f t="shared" si="0"/>
        <v>5</v>
      </c>
      <c r="B20" s="38" t="s">
        <v>19</v>
      </c>
      <c r="C20" s="7">
        <v>1996</v>
      </c>
      <c r="D20" s="6" t="s">
        <v>14</v>
      </c>
      <c r="E20" s="5" t="s">
        <v>43</v>
      </c>
      <c r="F20" s="20">
        <v>161</v>
      </c>
      <c r="G20" s="34"/>
      <c r="H20" s="9"/>
      <c r="I20" s="13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0"/>
      <c r="W20" s="34">
        <v>66.126999999999995</v>
      </c>
      <c r="X20" s="9">
        <v>161</v>
      </c>
    </row>
  </sheetData>
  <sortState ref="A5:X20">
    <sortCondition ref="A5:A20"/>
  </sortState>
  <mergeCells count="21">
    <mergeCell ref="O2:R2"/>
    <mergeCell ref="K3:L3"/>
    <mergeCell ref="Q3:R3"/>
    <mergeCell ref="O3:P3"/>
    <mergeCell ref="M3:N3"/>
    <mergeCell ref="W2:X2"/>
    <mergeCell ref="W3:X3"/>
    <mergeCell ref="F2:F4"/>
    <mergeCell ref="G2:J2"/>
    <mergeCell ref="A2:A4"/>
    <mergeCell ref="B2:D2"/>
    <mergeCell ref="B3:B4"/>
    <mergeCell ref="C3:C4"/>
    <mergeCell ref="D3:D4"/>
    <mergeCell ref="E3:E4"/>
    <mergeCell ref="G3:H3"/>
    <mergeCell ref="I3:J3"/>
    <mergeCell ref="S2:V2"/>
    <mergeCell ref="S3:T3"/>
    <mergeCell ref="U3:V3"/>
    <mergeCell ref="K2:N2"/>
  </mergeCells>
  <pageMargins left="0.7" right="0.7" top="0.75" bottom="0.75" header="0.3" footer="0.3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49"/>
  <sheetViews>
    <sheetView zoomScale="55" zoomScaleNormal="55" zoomScaleSheetLayoutView="115" workbookViewId="0">
      <pane ySplit="4" topLeftCell="A5" activePane="bottomLeft" state="frozen"/>
      <selection activeCell="G10" sqref="G10"/>
      <selection pane="bottomLeft" activeCell="A2" sqref="A2:A4"/>
    </sheetView>
  </sheetViews>
  <sheetFormatPr defaultRowHeight="14.4" x14ac:dyDescent="0.3"/>
  <cols>
    <col min="1" max="1" width="4.6640625" customWidth="1"/>
    <col min="2" max="2" width="28.21875" customWidth="1"/>
    <col min="3" max="3" width="7.21875" customWidth="1"/>
    <col min="4" max="4" width="7.77734375" customWidth="1"/>
    <col min="5" max="5" width="18.5546875" customWidth="1"/>
    <col min="6" max="6" width="18.5546875" style="99" customWidth="1"/>
    <col min="7" max="7" width="9.21875" style="48" customWidth="1"/>
    <col min="8" max="8" width="6.77734375" style="47" customWidth="1"/>
    <col min="9" max="9" width="6.77734375" style="46" customWidth="1"/>
    <col min="10" max="10" width="6.77734375" style="47" customWidth="1"/>
    <col min="11" max="11" width="6.77734375" style="46" customWidth="1"/>
    <col min="12" max="12" width="6.77734375" style="47" customWidth="1"/>
    <col min="13" max="13" width="6.77734375" style="46" customWidth="1"/>
    <col min="14" max="14" width="6.77734375" style="47" customWidth="1"/>
    <col min="15" max="15" width="6.77734375" style="46" customWidth="1"/>
    <col min="16" max="16" width="6.77734375" style="47" customWidth="1"/>
    <col min="17" max="17" width="6.77734375" style="46" customWidth="1"/>
    <col min="18" max="18" width="6.77734375" style="47" customWidth="1"/>
    <col min="19" max="19" width="6.77734375" style="46" customWidth="1"/>
    <col min="20" max="20" width="6.77734375" style="47" customWidth="1"/>
    <col min="21" max="21" width="6.77734375" style="46" customWidth="1"/>
    <col min="22" max="22" width="6.77734375" style="47" customWidth="1"/>
    <col min="23" max="23" width="6.77734375" style="46" customWidth="1"/>
    <col min="24" max="24" width="6.77734375" style="47" customWidth="1"/>
    <col min="25" max="25" width="6.77734375" style="46" customWidth="1"/>
    <col min="26" max="26" width="6.77734375" style="47" customWidth="1"/>
    <col min="27" max="27" width="6.77734375" style="46" customWidth="1"/>
    <col min="28" max="28" width="6.77734375" style="47" customWidth="1"/>
    <col min="29" max="29" width="6.77734375" style="46" customWidth="1"/>
    <col min="30" max="30" width="6.77734375" style="47" customWidth="1"/>
    <col min="31" max="31" width="6.77734375" style="46" customWidth="1"/>
    <col min="32" max="32" width="6.77734375" style="47" customWidth="1"/>
    <col min="33" max="33" width="6.77734375" style="46" customWidth="1"/>
    <col min="34" max="34" width="6.77734375" style="47" customWidth="1"/>
    <col min="35" max="35" width="6.77734375" style="46" customWidth="1"/>
    <col min="36" max="36" width="6.77734375" style="47" customWidth="1"/>
    <col min="37" max="37" width="6.77734375" style="46" customWidth="1"/>
  </cols>
  <sheetData>
    <row r="1" spans="1:37" ht="15" thickBot="1" x14ac:dyDescent="0.35">
      <c r="A1" t="s">
        <v>279</v>
      </c>
    </row>
    <row r="2" spans="1:37" ht="66" customHeight="1" thickBot="1" x14ac:dyDescent="0.35">
      <c r="A2" s="647" t="s">
        <v>0</v>
      </c>
      <c r="B2" s="629" t="s">
        <v>1</v>
      </c>
      <c r="C2" s="630"/>
      <c r="D2" s="631"/>
      <c r="E2" s="41" t="s">
        <v>2</v>
      </c>
      <c r="F2" s="638" t="s">
        <v>47</v>
      </c>
      <c r="G2" s="661" t="s">
        <v>3</v>
      </c>
      <c r="H2" s="689" t="s">
        <v>97</v>
      </c>
      <c r="I2" s="689"/>
      <c r="J2" s="689"/>
      <c r="K2" s="689"/>
      <c r="L2" s="689" t="s">
        <v>195</v>
      </c>
      <c r="M2" s="689"/>
      <c r="N2" s="689"/>
      <c r="O2" s="689"/>
      <c r="P2" s="689" t="s">
        <v>199</v>
      </c>
      <c r="Q2" s="689"/>
      <c r="R2" s="689"/>
      <c r="S2" s="689"/>
      <c r="T2" s="689"/>
      <c r="U2" s="689"/>
      <c r="V2" s="689" t="s">
        <v>240</v>
      </c>
      <c r="W2" s="689"/>
      <c r="X2" s="689"/>
      <c r="Y2" s="689"/>
      <c r="Z2" s="689" t="s">
        <v>252</v>
      </c>
      <c r="AA2" s="689"/>
      <c r="AB2" s="689"/>
      <c r="AC2" s="689"/>
      <c r="AD2" s="689" t="s">
        <v>263</v>
      </c>
      <c r="AE2" s="689"/>
      <c r="AF2" s="689"/>
      <c r="AG2" s="689"/>
      <c r="AH2" s="689" t="s">
        <v>270</v>
      </c>
      <c r="AI2" s="689"/>
      <c r="AJ2" s="689"/>
      <c r="AK2" s="689"/>
    </row>
    <row r="3" spans="1:37" ht="15" thickBot="1" x14ac:dyDescent="0.35">
      <c r="A3" s="648"/>
      <c r="B3" s="676" t="s">
        <v>4</v>
      </c>
      <c r="C3" s="653" t="s">
        <v>5</v>
      </c>
      <c r="D3" s="655" t="s">
        <v>46</v>
      </c>
      <c r="E3" s="694" t="s">
        <v>7</v>
      </c>
      <c r="F3" s="634"/>
      <c r="G3" s="662"/>
      <c r="H3" s="690" t="s">
        <v>25</v>
      </c>
      <c r="I3" s="691"/>
      <c r="J3" s="692" t="s">
        <v>9</v>
      </c>
      <c r="K3" s="691"/>
      <c r="L3" s="690" t="s">
        <v>25</v>
      </c>
      <c r="M3" s="691"/>
      <c r="N3" s="692" t="s">
        <v>9</v>
      </c>
      <c r="O3" s="691"/>
      <c r="P3" s="690" t="s">
        <v>24</v>
      </c>
      <c r="Q3" s="691"/>
      <c r="R3" s="690" t="s">
        <v>25</v>
      </c>
      <c r="S3" s="691"/>
      <c r="T3" s="692" t="s">
        <v>9</v>
      </c>
      <c r="U3" s="691"/>
      <c r="V3" s="690" t="s">
        <v>25</v>
      </c>
      <c r="W3" s="691"/>
      <c r="X3" s="692" t="s">
        <v>9</v>
      </c>
      <c r="Y3" s="691"/>
      <c r="Z3" s="690" t="s">
        <v>25</v>
      </c>
      <c r="AA3" s="691"/>
      <c r="AB3" s="692" t="s">
        <v>9</v>
      </c>
      <c r="AC3" s="691"/>
      <c r="AD3" s="690" t="s">
        <v>25</v>
      </c>
      <c r="AE3" s="691"/>
      <c r="AF3" s="692" t="s">
        <v>9</v>
      </c>
      <c r="AG3" s="691"/>
      <c r="AH3" s="690" t="s">
        <v>25</v>
      </c>
      <c r="AI3" s="691"/>
      <c r="AJ3" s="692" t="s">
        <v>9</v>
      </c>
      <c r="AK3" s="691"/>
    </row>
    <row r="4" spans="1:37" ht="15" thickBot="1" x14ac:dyDescent="0.35">
      <c r="A4" s="649"/>
      <c r="B4" s="677"/>
      <c r="C4" s="654"/>
      <c r="D4" s="693"/>
      <c r="E4" s="695"/>
      <c r="F4" s="635"/>
      <c r="G4" s="663"/>
      <c r="H4" s="72" t="s">
        <v>11</v>
      </c>
      <c r="I4" s="73" t="s">
        <v>12</v>
      </c>
      <c r="J4" s="72" t="s">
        <v>11</v>
      </c>
      <c r="K4" s="73" t="s">
        <v>12</v>
      </c>
      <c r="L4" s="72" t="s">
        <v>11</v>
      </c>
      <c r="M4" s="73" t="s">
        <v>12</v>
      </c>
      <c r="N4" s="72" t="s">
        <v>11</v>
      </c>
      <c r="O4" s="73" t="s">
        <v>12</v>
      </c>
      <c r="P4" s="72" t="s">
        <v>11</v>
      </c>
      <c r="Q4" s="73" t="s">
        <v>12</v>
      </c>
      <c r="R4" s="72" t="s">
        <v>11</v>
      </c>
      <c r="S4" s="73" t="s">
        <v>12</v>
      </c>
      <c r="T4" s="72" t="s">
        <v>11</v>
      </c>
      <c r="U4" s="73" t="s">
        <v>12</v>
      </c>
      <c r="V4" s="72" t="s">
        <v>11</v>
      </c>
      <c r="W4" s="73" t="s">
        <v>12</v>
      </c>
      <c r="X4" s="72" t="s">
        <v>11</v>
      </c>
      <c r="Y4" s="73" t="s">
        <v>12</v>
      </c>
      <c r="Z4" s="72" t="s">
        <v>11</v>
      </c>
      <c r="AA4" s="73" t="s">
        <v>12</v>
      </c>
      <c r="AB4" s="72" t="s">
        <v>11</v>
      </c>
      <c r="AC4" s="73" t="s">
        <v>12</v>
      </c>
      <c r="AD4" s="72" t="s">
        <v>11</v>
      </c>
      <c r="AE4" s="73" t="s">
        <v>12</v>
      </c>
      <c r="AF4" s="72" t="s">
        <v>11</v>
      </c>
      <c r="AG4" s="73" t="s">
        <v>12</v>
      </c>
      <c r="AH4" s="72" t="s">
        <v>11</v>
      </c>
      <c r="AI4" s="73" t="s">
        <v>12</v>
      </c>
      <c r="AJ4" s="72" t="s">
        <v>11</v>
      </c>
      <c r="AK4" s="73" t="s">
        <v>12</v>
      </c>
    </row>
    <row r="5" spans="1:37" ht="15" customHeight="1" x14ac:dyDescent="0.3">
      <c r="A5" s="285">
        <f t="shared" ref="A5:A10" si="0">RANK(G5,G$5:G$10,0)</f>
        <v>1</v>
      </c>
      <c r="B5" s="95" t="s">
        <v>147</v>
      </c>
      <c r="C5" s="65" t="s">
        <v>148</v>
      </c>
      <c r="D5" s="66" t="s">
        <v>14</v>
      </c>
      <c r="E5" s="67" t="s">
        <v>149</v>
      </c>
      <c r="F5" s="104" t="s">
        <v>84</v>
      </c>
      <c r="G5" s="284">
        <f>I5+K5+M5+O5+Q5+S5</f>
        <v>985</v>
      </c>
      <c r="H5" s="88">
        <v>67.8</v>
      </c>
      <c r="I5" s="134">
        <v>178</v>
      </c>
      <c r="J5" s="88">
        <v>68.599999999999994</v>
      </c>
      <c r="K5" s="134">
        <v>136</v>
      </c>
      <c r="L5" s="88">
        <v>68.900000000000006</v>
      </c>
      <c r="M5" s="134">
        <v>189</v>
      </c>
      <c r="N5" s="88">
        <v>72.3</v>
      </c>
      <c r="O5" s="134">
        <v>173</v>
      </c>
      <c r="P5" s="88">
        <v>66.400000000000006</v>
      </c>
      <c r="Q5" s="134">
        <v>164</v>
      </c>
      <c r="R5" s="88">
        <v>64.5</v>
      </c>
      <c r="S5" s="134">
        <v>145</v>
      </c>
      <c r="T5" s="88">
        <v>66.900000000000006</v>
      </c>
      <c r="U5" s="295">
        <v>119</v>
      </c>
      <c r="V5" s="470"/>
      <c r="W5" s="471"/>
      <c r="X5" s="470"/>
      <c r="Y5" s="471"/>
      <c r="Z5" s="470"/>
      <c r="AA5" s="471"/>
      <c r="AB5" s="470"/>
      <c r="AC5" s="471"/>
      <c r="AD5" s="539"/>
      <c r="AE5" s="540"/>
      <c r="AF5" s="539"/>
      <c r="AG5" s="540"/>
      <c r="AH5" s="580"/>
      <c r="AI5" s="573"/>
      <c r="AJ5" s="580"/>
      <c r="AK5" s="573"/>
    </row>
    <row r="6" spans="1:37" ht="15" customHeight="1" x14ac:dyDescent="0.3">
      <c r="A6" s="249">
        <f t="shared" si="0"/>
        <v>2</v>
      </c>
      <c r="B6" s="116" t="s">
        <v>150</v>
      </c>
      <c r="C6" s="290" t="s">
        <v>143</v>
      </c>
      <c r="D6" s="117" t="s">
        <v>14</v>
      </c>
      <c r="E6" s="472" t="s">
        <v>166</v>
      </c>
      <c r="F6" s="292" t="s">
        <v>48</v>
      </c>
      <c r="G6" s="250">
        <f>AG6+AE6+W6+AI6+AA6+AC6</f>
        <v>890</v>
      </c>
      <c r="H6" s="88"/>
      <c r="I6" s="295"/>
      <c r="J6" s="88"/>
      <c r="K6" s="295"/>
      <c r="L6" s="88">
        <v>61</v>
      </c>
      <c r="M6" s="564">
        <v>110</v>
      </c>
      <c r="N6" s="88">
        <v>65.400000000000006</v>
      </c>
      <c r="O6" s="540">
        <v>104</v>
      </c>
      <c r="P6" s="88"/>
      <c r="Q6" s="295"/>
      <c r="R6" s="88"/>
      <c r="S6" s="295"/>
      <c r="T6" s="88"/>
      <c r="U6" s="295"/>
      <c r="V6" s="470">
        <v>63.7</v>
      </c>
      <c r="W6" s="134">
        <v>137</v>
      </c>
      <c r="X6" s="470">
        <v>67.400000000000006</v>
      </c>
      <c r="Y6" s="573">
        <v>124</v>
      </c>
      <c r="Z6" s="470">
        <v>65.599999999999994</v>
      </c>
      <c r="AA6" s="134">
        <v>156</v>
      </c>
      <c r="AB6" s="470">
        <v>68.7</v>
      </c>
      <c r="AC6" s="134">
        <v>137</v>
      </c>
      <c r="AD6" s="539">
        <v>66.2</v>
      </c>
      <c r="AE6" s="134">
        <v>162</v>
      </c>
      <c r="AF6" s="539">
        <v>69.2</v>
      </c>
      <c r="AG6" s="134">
        <v>142</v>
      </c>
      <c r="AH6" s="580">
        <v>65.599999999999994</v>
      </c>
      <c r="AI6" s="134">
        <v>156</v>
      </c>
      <c r="AJ6" s="580">
        <v>68.3</v>
      </c>
      <c r="AK6" s="573">
        <v>133</v>
      </c>
    </row>
    <row r="7" spans="1:37" ht="15" customHeight="1" x14ac:dyDescent="0.3">
      <c r="A7" s="343">
        <f t="shared" si="0"/>
        <v>3</v>
      </c>
      <c r="B7" s="348" t="s">
        <v>142</v>
      </c>
      <c r="C7" s="349" t="s">
        <v>143</v>
      </c>
      <c r="D7" s="350" t="s">
        <v>14</v>
      </c>
      <c r="E7" s="351" t="s">
        <v>144</v>
      </c>
      <c r="F7" s="292" t="s">
        <v>48</v>
      </c>
      <c r="G7" s="345">
        <f>I7+AA7+M7+AE7+Q7+AC7</f>
        <v>811</v>
      </c>
      <c r="H7" s="88">
        <v>64.3</v>
      </c>
      <c r="I7" s="134">
        <v>143</v>
      </c>
      <c r="J7" s="88">
        <v>62</v>
      </c>
      <c r="K7" s="295">
        <v>0</v>
      </c>
      <c r="L7" s="88">
        <v>64.099999999999994</v>
      </c>
      <c r="M7" s="134">
        <v>141</v>
      </c>
      <c r="N7" s="88">
        <v>65.099999999999994</v>
      </c>
      <c r="O7" s="540">
        <v>101</v>
      </c>
      <c r="P7" s="88">
        <v>61.6</v>
      </c>
      <c r="Q7" s="134">
        <v>116</v>
      </c>
      <c r="R7" s="88">
        <v>59.3</v>
      </c>
      <c r="S7" s="535">
        <v>93</v>
      </c>
      <c r="T7" s="88"/>
      <c r="U7" s="295"/>
      <c r="V7" s="470"/>
      <c r="W7" s="471"/>
      <c r="X7" s="470"/>
      <c r="Y7" s="471"/>
      <c r="Z7" s="470">
        <v>65</v>
      </c>
      <c r="AA7" s="134">
        <v>150</v>
      </c>
      <c r="AB7" s="470">
        <v>68.099999999999994</v>
      </c>
      <c r="AC7" s="134">
        <v>131</v>
      </c>
      <c r="AD7" s="539">
        <v>63</v>
      </c>
      <c r="AE7" s="134">
        <v>130</v>
      </c>
      <c r="AF7" s="539">
        <v>65.400000000000006</v>
      </c>
      <c r="AG7" s="540">
        <v>104</v>
      </c>
      <c r="AH7" s="580"/>
      <c r="AI7" s="573"/>
      <c r="AJ7" s="580"/>
      <c r="AK7" s="573"/>
    </row>
    <row r="8" spans="1:37" ht="15" customHeight="1" x14ac:dyDescent="0.3">
      <c r="A8" s="460">
        <f t="shared" si="0"/>
        <v>4</v>
      </c>
      <c r="B8" s="348" t="s">
        <v>145</v>
      </c>
      <c r="C8" s="349" t="s">
        <v>143</v>
      </c>
      <c r="D8" s="350" t="s">
        <v>14</v>
      </c>
      <c r="E8" s="253" t="s">
        <v>146</v>
      </c>
      <c r="F8" s="292" t="s">
        <v>48</v>
      </c>
      <c r="G8" s="461">
        <f>I8+AC8+AE8+W8+Y8+AA8</f>
        <v>709</v>
      </c>
      <c r="H8" s="88">
        <v>62.4</v>
      </c>
      <c r="I8" s="134">
        <v>124</v>
      </c>
      <c r="J8" s="88">
        <v>61.1</v>
      </c>
      <c r="K8" s="295">
        <v>0</v>
      </c>
      <c r="L8" s="88">
        <v>59</v>
      </c>
      <c r="M8" s="540">
        <v>90</v>
      </c>
      <c r="N8" s="88"/>
      <c r="O8" s="295"/>
      <c r="P8" s="88"/>
      <c r="Q8" s="295"/>
      <c r="R8" s="88"/>
      <c r="S8" s="295"/>
      <c r="T8" s="88"/>
      <c r="U8" s="295"/>
      <c r="V8" s="470">
        <v>62.9</v>
      </c>
      <c r="W8" s="134">
        <v>129</v>
      </c>
      <c r="X8" s="470">
        <v>65.099999999999994</v>
      </c>
      <c r="Y8" s="134">
        <v>101</v>
      </c>
      <c r="Z8" s="470">
        <v>62.2</v>
      </c>
      <c r="AA8" s="134">
        <v>122</v>
      </c>
      <c r="AB8" s="470">
        <v>65.8</v>
      </c>
      <c r="AC8" s="134">
        <v>108</v>
      </c>
      <c r="AD8" s="539">
        <v>62.5</v>
      </c>
      <c r="AE8" s="134">
        <v>125</v>
      </c>
      <c r="AF8" s="539">
        <v>62.8</v>
      </c>
      <c r="AG8" s="540">
        <v>0</v>
      </c>
      <c r="AH8" s="580">
        <v>58.1</v>
      </c>
      <c r="AI8" s="573">
        <v>81</v>
      </c>
      <c r="AJ8" s="580"/>
      <c r="AK8" s="573"/>
    </row>
    <row r="9" spans="1:37" ht="15" customHeight="1" x14ac:dyDescent="0.3">
      <c r="A9" s="286">
        <f t="shared" si="0"/>
        <v>5</v>
      </c>
      <c r="B9" s="113" t="s">
        <v>142</v>
      </c>
      <c r="C9" s="114" t="s">
        <v>143</v>
      </c>
      <c r="D9" s="141" t="s">
        <v>14</v>
      </c>
      <c r="E9" s="511" t="s">
        <v>241</v>
      </c>
      <c r="F9" s="298" t="s">
        <v>48</v>
      </c>
      <c r="G9" s="287">
        <f>W9+Y9+AA9+AE9</f>
        <v>323</v>
      </c>
      <c r="H9" s="88"/>
      <c r="I9" s="295"/>
      <c r="J9" s="88"/>
      <c r="K9" s="295"/>
      <c r="L9" s="88"/>
      <c r="M9" s="295"/>
      <c r="N9" s="88"/>
      <c r="O9" s="295"/>
      <c r="P9" s="88"/>
      <c r="Q9" s="295"/>
      <c r="R9" s="88"/>
      <c r="S9" s="295"/>
      <c r="T9" s="88"/>
      <c r="U9" s="295"/>
      <c r="V9" s="470">
        <v>61.1</v>
      </c>
      <c r="W9" s="471">
        <v>111</v>
      </c>
      <c r="X9" s="470">
        <v>58.6</v>
      </c>
      <c r="Y9" s="471">
        <v>0</v>
      </c>
      <c r="Z9" s="470">
        <v>59</v>
      </c>
      <c r="AA9" s="471">
        <v>90</v>
      </c>
      <c r="AB9" s="470"/>
      <c r="AC9" s="471"/>
      <c r="AD9" s="539">
        <v>62.2</v>
      </c>
      <c r="AE9" s="540">
        <v>122</v>
      </c>
      <c r="AF9" s="539"/>
      <c r="AG9" s="540"/>
      <c r="AH9" s="580">
        <v>53.3</v>
      </c>
      <c r="AI9" s="573">
        <v>0</v>
      </c>
      <c r="AJ9" s="580"/>
      <c r="AK9" s="573"/>
    </row>
    <row r="10" spans="1:37" ht="15" customHeight="1" x14ac:dyDescent="0.3">
      <c r="A10" s="249">
        <f t="shared" si="0"/>
        <v>6</v>
      </c>
      <c r="B10" s="95" t="s">
        <v>150</v>
      </c>
      <c r="C10" s="65" t="s">
        <v>143</v>
      </c>
      <c r="D10" s="66" t="s">
        <v>14</v>
      </c>
      <c r="E10" s="253" t="s">
        <v>43</v>
      </c>
      <c r="F10" s="292" t="s">
        <v>48</v>
      </c>
      <c r="G10" s="250">
        <f>I10</f>
        <v>149</v>
      </c>
      <c r="H10" s="89">
        <v>64.900000000000006</v>
      </c>
      <c r="I10" s="297">
        <v>149</v>
      </c>
      <c r="J10" s="88">
        <v>68.900000000000006</v>
      </c>
      <c r="K10" s="297">
        <v>139</v>
      </c>
      <c r="L10" s="89"/>
      <c r="M10" s="297"/>
      <c r="N10" s="88"/>
      <c r="O10" s="297"/>
      <c r="P10" s="89"/>
      <c r="Q10" s="297"/>
      <c r="R10" s="88"/>
      <c r="S10" s="297"/>
      <c r="T10" s="88"/>
      <c r="U10" s="297"/>
      <c r="V10" s="89"/>
      <c r="W10" s="297"/>
      <c r="X10" s="88"/>
      <c r="Y10" s="297"/>
      <c r="Z10" s="89"/>
      <c r="AA10" s="297"/>
      <c r="AB10" s="88"/>
      <c r="AC10" s="297"/>
      <c r="AD10" s="89"/>
      <c r="AE10" s="297"/>
      <c r="AF10" s="88"/>
      <c r="AG10" s="297"/>
      <c r="AH10" s="581"/>
      <c r="AI10" s="582"/>
      <c r="AJ10" s="580"/>
      <c r="AK10" s="582"/>
    </row>
    <row r="11" spans="1:37" ht="15" customHeight="1" thickBot="1" x14ac:dyDescent="0.35">
      <c r="A11" s="248"/>
      <c r="B11" s="68"/>
      <c r="C11" s="69"/>
      <c r="D11" s="70"/>
      <c r="E11" s="71"/>
      <c r="F11" s="128"/>
      <c r="G11" s="129"/>
      <c r="H11" s="92"/>
      <c r="I11" s="93"/>
      <c r="J11" s="92"/>
      <c r="K11" s="93"/>
      <c r="L11" s="92"/>
      <c r="M11" s="93"/>
      <c r="N11" s="92"/>
      <c r="O11" s="93"/>
      <c r="P11" s="92"/>
      <c r="Q11" s="93"/>
      <c r="R11" s="92"/>
      <c r="S11" s="93"/>
      <c r="T11" s="92"/>
      <c r="U11" s="93"/>
      <c r="V11" s="92"/>
      <c r="W11" s="93"/>
      <c r="X11" s="92"/>
      <c r="Y11" s="93"/>
      <c r="Z11" s="92"/>
      <c r="AA11" s="93"/>
      <c r="AB11" s="92"/>
      <c r="AC11" s="93"/>
      <c r="AD11" s="92"/>
      <c r="AE11" s="93"/>
      <c r="AF11" s="92"/>
      <c r="AG11" s="93"/>
      <c r="AH11" s="583"/>
      <c r="AI11" s="584"/>
      <c r="AJ11" s="583"/>
      <c r="AK11" s="584"/>
    </row>
    <row r="12" spans="1:37" s="46" customFormat="1" x14ac:dyDescent="0.3">
      <c r="F12" s="101"/>
      <c r="G12" s="53"/>
      <c r="H12" s="47"/>
      <c r="J12" s="47"/>
      <c r="L12" s="47"/>
      <c r="N12" s="47"/>
      <c r="P12" s="47"/>
      <c r="R12" s="47"/>
      <c r="T12" s="47"/>
      <c r="V12" s="47"/>
      <c r="X12" s="47"/>
      <c r="Z12" s="47"/>
      <c r="AB12" s="47"/>
      <c r="AD12" s="47"/>
      <c r="AF12" s="47"/>
      <c r="AH12" s="47"/>
      <c r="AJ12" s="47"/>
    </row>
    <row r="13" spans="1:37" s="46" customFormat="1" x14ac:dyDescent="0.3">
      <c r="F13" s="101"/>
      <c r="G13" s="53"/>
      <c r="H13" s="47"/>
      <c r="J13" s="47"/>
      <c r="L13" s="47"/>
      <c r="N13" s="47"/>
      <c r="P13" s="47"/>
      <c r="R13" s="47"/>
      <c r="T13" s="47"/>
      <c r="V13" s="47"/>
      <c r="X13" s="47"/>
      <c r="Z13" s="47"/>
      <c r="AB13" s="47"/>
      <c r="AD13" s="47"/>
      <c r="AF13" s="47"/>
      <c r="AH13" s="47"/>
      <c r="AJ13" s="47"/>
    </row>
    <row r="14" spans="1:37" s="46" customFormat="1" x14ac:dyDescent="0.3">
      <c r="C14" s="53"/>
      <c r="D14" s="53"/>
      <c r="F14" s="101"/>
      <c r="G14" s="53"/>
      <c r="H14" s="47"/>
      <c r="J14" s="47"/>
      <c r="L14" s="47"/>
      <c r="N14" s="47"/>
      <c r="P14" s="47"/>
      <c r="R14" s="47"/>
      <c r="T14" s="47"/>
      <c r="V14" s="47"/>
      <c r="X14" s="47"/>
      <c r="Z14" s="47"/>
      <c r="AB14" s="47"/>
      <c r="AD14" s="47"/>
      <c r="AF14" s="47"/>
      <c r="AH14" s="47"/>
      <c r="AJ14" s="47"/>
    </row>
    <row r="15" spans="1:37" s="46" customFormat="1" x14ac:dyDescent="0.3">
      <c r="C15" s="53"/>
      <c r="D15" s="53"/>
      <c r="F15" s="101"/>
      <c r="G15" s="53"/>
      <c r="H15" s="47"/>
      <c r="J15" s="47"/>
      <c r="L15" s="47"/>
      <c r="N15" s="47"/>
      <c r="P15" s="47"/>
      <c r="R15" s="47"/>
      <c r="T15" s="47"/>
      <c r="V15" s="47"/>
      <c r="X15" s="47"/>
      <c r="Z15" s="47"/>
      <c r="AB15" s="47"/>
      <c r="AD15" s="47"/>
      <c r="AF15" s="47"/>
      <c r="AH15" s="47"/>
      <c r="AJ15" s="47"/>
    </row>
    <row r="16" spans="1:37" s="46" customFormat="1" x14ac:dyDescent="0.3">
      <c r="C16" s="53"/>
      <c r="D16" s="53"/>
      <c r="F16" s="101"/>
      <c r="G16" s="53"/>
      <c r="H16" s="47"/>
      <c r="J16" s="47"/>
      <c r="L16" s="47"/>
      <c r="N16" s="47"/>
      <c r="P16" s="47"/>
      <c r="R16" s="47"/>
      <c r="T16" s="47"/>
      <c r="V16" s="47"/>
      <c r="X16" s="47"/>
      <c r="Z16" s="47"/>
      <c r="AB16" s="47"/>
      <c r="AD16" s="47"/>
      <c r="AF16" s="47"/>
      <c r="AH16" s="47"/>
      <c r="AJ16" s="47"/>
    </row>
    <row r="17" spans="3:36" s="46" customFormat="1" x14ac:dyDescent="0.3">
      <c r="C17" s="53"/>
      <c r="D17" s="53"/>
      <c r="F17" s="101"/>
      <c r="G17" s="53"/>
      <c r="H17" s="47"/>
      <c r="J17" s="47"/>
      <c r="L17" s="47"/>
      <c r="N17" s="47"/>
      <c r="P17" s="47"/>
      <c r="R17" s="47"/>
      <c r="T17" s="47"/>
      <c r="V17" s="47"/>
      <c r="X17" s="47"/>
      <c r="Z17" s="47"/>
      <c r="AB17" s="47"/>
      <c r="AD17" s="47"/>
      <c r="AF17" s="47"/>
      <c r="AH17" s="47"/>
      <c r="AJ17" s="47"/>
    </row>
    <row r="18" spans="3:36" s="46" customFormat="1" x14ac:dyDescent="0.3">
      <c r="C18" s="53"/>
      <c r="D18" s="53"/>
      <c r="F18" s="101"/>
      <c r="G18" s="53"/>
      <c r="H18" s="47"/>
      <c r="J18" s="47"/>
      <c r="L18" s="47"/>
      <c r="N18" s="47"/>
      <c r="P18" s="47"/>
      <c r="R18" s="47"/>
      <c r="T18" s="47"/>
      <c r="V18" s="47"/>
      <c r="X18" s="47"/>
      <c r="Z18" s="47"/>
      <c r="AB18" s="47"/>
      <c r="AD18" s="47"/>
      <c r="AF18" s="47"/>
      <c r="AH18" s="47"/>
      <c r="AJ18" s="47"/>
    </row>
    <row r="19" spans="3:36" s="46" customFormat="1" x14ac:dyDescent="0.3">
      <c r="C19" s="53"/>
      <c r="D19" s="53"/>
      <c r="F19" s="101"/>
      <c r="G19" s="53"/>
      <c r="H19" s="47"/>
      <c r="J19" s="47"/>
      <c r="L19" s="47"/>
      <c r="N19" s="47"/>
      <c r="P19" s="47"/>
      <c r="R19" s="47"/>
      <c r="T19" s="47"/>
      <c r="V19" s="47"/>
      <c r="X19" s="47"/>
      <c r="Z19" s="47"/>
      <c r="AB19" s="47"/>
      <c r="AD19" s="47"/>
      <c r="AF19" s="47"/>
      <c r="AH19" s="47"/>
      <c r="AJ19" s="47"/>
    </row>
    <row r="20" spans="3:36" s="46" customFormat="1" x14ac:dyDescent="0.3">
      <c r="C20" s="53"/>
      <c r="D20" s="53"/>
      <c r="F20" s="101"/>
      <c r="G20" s="53"/>
      <c r="H20" s="47"/>
      <c r="J20" s="47"/>
      <c r="L20" s="47"/>
      <c r="N20" s="47"/>
      <c r="P20" s="47"/>
      <c r="R20" s="47"/>
      <c r="T20" s="47"/>
      <c r="V20" s="47"/>
      <c r="X20" s="47"/>
      <c r="Z20" s="47"/>
      <c r="AB20" s="47"/>
      <c r="AD20" s="47"/>
      <c r="AF20" s="47"/>
      <c r="AH20" s="47"/>
      <c r="AJ20" s="47"/>
    </row>
    <row r="21" spans="3:36" s="46" customFormat="1" x14ac:dyDescent="0.3">
      <c r="C21" s="53"/>
      <c r="D21" s="53"/>
      <c r="F21" s="101"/>
      <c r="G21" s="53"/>
      <c r="H21" s="47"/>
      <c r="J21" s="47"/>
      <c r="L21" s="47"/>
      <c r="N21" s="47"/>
      <c r="P21" s="47"/>
      <c r="R21" s="47"/>
      <c r="T21" s="47"/>
      <c r="V21" s="47"/>
      <c r="X21" s="47"/>
      <c r="Z21" s="47"/>
      <c r="AB21" s="47"/>
      <c r="AD21" s="47"/>
      <c r="AF21" s="47"/>
      <c r="AH21" s="47"/>
      <c r="AJ21" s="47"/>
    </row>
    <row r="22" spans="3:36" s="46" customFormat="1" x14ac:dyDescent="0.3">
      <c r="C22" s="53"/>
      <c r="D22" s="53"/>
      <c r="F22" s="101"/>
      <c r="G22" s="53"/>
      <c r="H22" s="47"/>
      <c r="J22" s="47"/>
      <c r="L22" s="47"/>
      <c r="N22" s="47"/>
      <c r="P22" s="47"/>
      <c r="R22" s="47"/>
      <c r="T22" s="47"/>
      <c r="V22" s="47"/>
      <c r="X22" s="47"/>
      <c r="Z22" s="47"/>
      <c r="AB22" s="47"/>
      <c r="AD22" s="47"/>
      <c r="AF22" s="47"/>
      <c r="AH22" s="47"/>
      <c r="AJ22" s="47"/>
    </row>
    <row r="23" spans="3:36" s="46" customFormat="1" x14ac:dyDescent="0.3">
      <c r="C23" s="53"/>
      <c r="D23" s="53"/>
      <c r="F23" s="101"/>
      <c r="G23" s="53"/>
      <c r="H23" s="47"/>
      <c r="J23" s="47"/>
      <c r="L23" s="47"/>
      <c r="N23" s="47"/>
      <c r="P23" s="47"/>
      <c r="R23" s="47"/>
      <c r="T23" s="47"/>
      <c r="V23" s="47"/>
      <c r="X23" s="47"/>
      <c r="Z23" s="47"/>
      <c r="AB23" s="47"/>
      <c r="AD23" s="47"/>
      <c r="AF23" s="47"/>
      <c r="AH23" s="47"/>
      <c r="AJ23" s="47"/>
    </row>
    <row r="24" spans="3:36" s="46" customFormat="1" x14ac:dyDescent="0.3">
      <c r="C24" s="53"/>
      <c r="D24" s="53"/>
      <c r="F24" s="101"/>
      <c r="G24" s="53"/>
      <c r="H24" s="47"/>
      <c r="J24" s="47"/>
      <c r="L24" s="47"/>
      <c r="N24" s="47"/>
      <c r="P24" s="47"/>
      <c r="R24" s="47"/>
      <c r="T24" s="47"/>
      <c r="V24" s="47"/>
      <c r="X24" s="47"/>
      <c r="Z24" s="47"/>
      <c r="AB24" s="47"/>
      <c r="AD24" s="47"/>
      <c r="AF24" s="47"/>
      <c r="AH24" s="47"/>
      <c r="AJ24" s="47"/>
    </row>
    <row r="25" spans="3:36" s="46" customFormat="1" x14ac:dyDescent="0.3">
      <c r="C25" s="53"/>
      <c r="D25" s="53"/>
      <c r="F25" s="101"/>
      <c r="G25" s="53"/>
      <c r="H25" s="47"/>
      <c r="J25" s="47"/>
      <c r="L25" s="47"/>
      <c r="N25" s="47"/>
      <c r="P25" s="47"/>
      <c r="R25" s="47"/>
      <c r="T25" s="47"/>
      <c r="V25" s="47"/>
      <c r="X25" s="47"/>
      <c r="Z25" s="47"/>
      <c r="AB25" s="47"/>
      <c r="AD25" s="47"/>
      <c r="AF25" s="47"/>
      <c r="AH25" s="47"/>
      <c r="AJ25" s="47"/>
    </row>
    <row r="26" spans="3:36" s="46" customFormat="1" x14ac:dyDescent="0.3">
      <c r="C26" s="53"/>
      <c r="D26" s="53"/>
      <c r="F26" s="101"/>
      <c r="G26" s="53"/>
      <c r="H26" s="47"/>
      <c r="J26" s="47"/>
      <c r="L26" s="47"/>
      <c r="N26" s="47"/>
      <c r="P26" s="47"/>
      <c r="R26" s="47"/>
      <c r="T26" s="47"/>
      <c r="V26" s="47"/>
      <c r="X26" s="47"/>
      <c r="Z26" s="47"/>
      <c r="AB26" s="47"/>
      <c r="AD26" s="47"/>
      <c r="AF26" s="47"/>
      <c r="AH26" s="47"/>
      <c r="AJ26" s="47"/>
    </row>
    <row r="27" spans="3:36" s="46" customFormat="1" x14ac:dyDescent="0.3">
      <c r="C27" s="53"/>
      <c r="D27" s="53"/>
      <c r="F27" s="101"/>
      <c r="G27" s="53"/>
      <c r="H27" s="47"/>
      <c r="J27" s="47"/>
      <c r="L27" s="47"/>
      <c r="N27" s="47"/>
      <c r="P27" s="47"/>
      <c r="R27" s="47"/>
      <c r="T27" s="47"/>
      <c r="V27" s="47"/>
      <c r="X27" s="47"/>
      <c r="Z27" s="47"/>
      <c r="AB27" s="47"/>
      <c r="AD27" s="47"/>
      <c r="AF27" s="47"/>
      <c r="AH27" s="47"/>
      <c r="AJ27" s="47"/>
    </row>
    <row r="28" spans="3:36" s="46" customFormat="1" x14ac:dyDescent="0.3">
      <c r="C28" s="53"/>
      <c r="D28" s="53"/>
      <c r="F28" s="101"/>
      <c r="G28" s="53"/>
      <c r="H28" s="47"/>
      <c r="J28" s="47"/>
      <c r="L28" s="47"/>
      <c r="N28" s="47"/>
      <c r="P28" s="47"/>
      <c r="R28" s="47"/>
      <c r="T28" s="47"/>
      <c r="V28" s="47"/>
      <c r="X28" s="47"/>
      <c r="Z28" s="47"/>
      <c r="AB28" s="47"/>
      <c r="AD28" s="47"/>
      <c r="AF28" s="47"/>
      <c r="AH28" s="47"/>
      <c r="AJ28" s="47"/>
    </row>
    <row r="29" spans="3:36" s="46" customFormat="1" x14ac:dyDescent="0.3">
      <c r="C29" s="53"/>
      <c r="D29" s="53"/>
      <c r="F29" s="101"/>
      <c r="G29" s="53"/>
      <c r="H29" s="47"/>
      <c r="J29" s="47"/>
      <c r="L29" s="47"/>
      <c r="N29" s="47"/>
      <c r="P29" s="47"/>
      <c r="R29" s="47"/>
      <c r="T29" s="47"/>
      <c r="V29" s="47"/>
      <c r="X29" s="47"/>
      <c r="Z29" s="47"/>
      <c r="AB29" s="47"/>
      <c r="AD29" s="47"/>
      <c r="AF29" s="47"/>
      <c r="AH29" s="47"/>
      <c r="AJ29" s="47"/>
    </row>
    <row r="30" spans="3:36" s="46" customFormat="1" x14ac:dyDescent="0.3">
      <c r="C30" s="53"/>
      <c r="D30" s="53"/>
      <c r="F30" s="101"/>
      <c r="G30" s="53"/>
      <c r="H30" s="47"/>
      <c r="J30" s="47"/>
      <c r="L30" s="47"/>
      <c r="N30" s="47"/>
      <c r="P30" s="47"/>
      <c r="R30" s="47"/>
      <c r="T30" s="47"/>
      <c r="V30" s="47"/>
      <c r="X30" s="47"/>
      <c r="Z30" s="47"/>
      <c r="AB30" s="47"/>
      <c r="AD30" s="47"/>
      <c r="AF30" s="47"/>
      <c r="AH30" s="47"/>
      <c r="AJ30" s="47"/>
    </row>
    <row r="31" spans="3:36" s="46" customFormat="1" x14ac:dyDescent="0.3">
      <c r="C31" s="53"/>
      <c r="D31" s="53"/>
      <c r="F31" s="101"/>
      <c r="G31" s="53"/>
      <c r="H31" s="47"/>
      <c r="J31" s="47"/>
      <c r="L31" s="47"/>
      <c r="N31" s="47"/>
      <c r="P31" s="47"/>
      <c r="R31" s="47"/>
      <c r="T31" s="47"/>
      <c r="V31" s="47"/>
      <c r="X31" s="47"/>
      <c r="Z31" s="47"/>
      <c r="AB31" s="47"/>
      <c r="AD31" s="47"/>
      <c r="AF31" s="47"/>
      <c r="AH31" s="47"/>
      <c r="AJ31" s="47"/>
    </row>
    <row r="32" spans="3:36" s="46" customFormat="1" x14ac:dyDescent="0.3">
      <c r="C32" s="53"/>
      <c r="D32" s="53"/>
      <c r="F32" s="101"/>
      <c r="G32" s="53"/>
      <c r="H32" s="47"/>
      <c r="J32" s="47"/>
      <c r="L32" s="47"/>
      <c r="N32" s="47"/>
      <c r="P32" s="47"/>
      <c r="R32" s="47"/>
      <c r="T32" s="47"/>
      <c r="V32" s="47"/>
      <c r="X32" s="47"/>
      <c r="Z32" s="47"/>
      <c r="AB32" s="47"/>
      <c r="AD32" s="47"/>
      <c r="AF32" s="47"/>
      <c r="AH32" s="47"/>
      <c r="AJ32" s="47"/>
    </row>
    <row r="33" spans="3:36" s="46" customFormat="1" x14ac:dyDescent="0.3">
      <c r="C33" s="53"/>
      <c r="D33" s="53"/>
      <c r="F33" s="101"/>
      <c r="G33" s="53"/>
      <c r="H33" s="47"/>
      <c r="J33" s="47"/>
      <c r="L33" s="47"/>
      <c r="N33" s="47"/>
      <c r="P33" s="47"/>
      <c r="R33" s="47"/>
      <c r="T33" s="47"/>
      <c r="V33" s="47"/>
      <c r="X33" s="47"/>
      <c r="Z33" s="47"/>
      <c r="AB33" s="47"/>
      <c r="AD33" s="47"/>
      <c r="AF33" s="47"/>
      <c r="AH33" s="47"/>
      <c r="AJ33" s="47"/>
    </row>
    <row r="34" spans="3:36" s="46" customFormat="1" x14ac:dyDescent="0.3">
      <c r="C34" s="53"/>
      <c r="D34" s="53"/>
      <c r="F34" s="101"/>
      <c r="G34" s="53"/>
      <c r="H34" s="47"/>
      <c r="J34" s="47"/>
      <c r="L34" s="47"/>
      <c r="N34" s="47"/>
      <c r="P34" s="47"/>
      <c r="R34" s="47"/>
      <c r="T34" s="47"/>
      <c r="V34" s="47"/>
      <c r="X34" s="47"/>
      <c r="Z34" s="47"/>
      <c r="AB34" s="47"/>
      <c r="AD34" s="47"/>
      <c r="AF34" s="47"/>
      <c r="AH34" s="47"/>
      <c r="AJ34" s="47"/>
    </row>
    <row r="35" spans="3:36" s="46" customFormat="1" x14ac:dyDescent="0.3">
      <c r="C35" s="53"/>
      <c r="D35" s="53"/>
      <c r="F35" s="101"/>
      <c r="G35" s="53"/>
      <c r="H35" s="47"/>
      <c r="J35" s="47"/>
      <c r="L35" s="47"/>
      <c r="N35" s="47"/>
      <c r="P35" s="47"/>
      <c r="R35" s="47"/>
      <c r="T35" s="47"/>
      <c r="V35" s="47"/>
      <c r="X35" s="47"/>
      <c r="Z35" s="47"/>
      <c r="AB35" s="47"/>
      <c r="AD35" s="47"/>
      <c r="AF35" s="47"/>
      <c r="AH35" s="47"/>
      <c r="AJ35" s="47"/>
    </row>
    <row r="36" spans="3:36" s="46" customFormat="1" x14ac:dyDescent="0.3">
      <c r="C36" s="53"/>
      <c r="D36" s="53"/>
      <c r="F36" s="101"/>
      <c r="G36" s="53"/>
      <c r="H36" s="47"/>
      <c r="J36" s="47"/>
      <c r="L36" s="47"/>
      <c r="N36" s="47"/>
      <c r="P36" s="47"/>
      <c r="R36" s="47"/>
      <c r="T36" s="47"/>
      <c r="V36" s="47"/>
      <c r="X36" s="47"/>
      <c r="Z36" s="47"/>
      <c r="AB36" s="47"/>
      <c r="AD36" s="47"/>
      <c r="AF36" s="47"/>
      <c r="AH36" s="47"/>
      <c r="AJ36" s="47"/>
    </row>
    <row r="37" spans="3:36" s="46" customFormat="1" x14ac:dyDescent="0.3">
      <c r="C37" s="53"/>
      <c r="D37" s="53"/>
      <c r="F37" s="101"/>
      <c r="G37" s="53"/>
      <c r="H37" s="47"/>
      <c r="J37" s="47"/>
      <c r="L37" s="47"/>
      <c r="N37" s="47"/>
      <c r="P37" s="47"/>
      <c r="R37" s="47"/>
      <c r="T37" s="47"/>
      <c r="V37" s="47"/>
      <c r="X37" s="47"/>
      <c r="Z37" s="47"/>
      <c r="AB37" s="47"/>
      <c r="AD37" s="47"/>
      <c r="AF37" s="47"/>
      <c r="AH37" s="47"/>
      <c r="AJ37" s="47"/>
    </row>
    <row r="38" spans="3:36" s="46" customFormat="1" x14ac:dyDescent="0.3">
      <c r="C38" s="53"/>
      <c r="D38" s="53"/>
      <c r="F38" s="101"/>
      <c r="G38" s="53"/>
      <c r="H38" s="47"/>
      <c r="J38" s="47"/>
      <c r="L38" s="47"/>
      <c r="N38" s="47"/>
      <c r="P38" s="47"/>
      <c r="R38" s="47"/>
      <c r="T38" s="47"/>
      <c r="V38" s="47"/>
      <c r="X38" s="47"/>
      <c r="Z38" s="47"/>
      <c r="AB38" s="47"/>
      <c r="AD38" s="47"/>
      <c r="AF38" s="47"/>
      <c r="AH38" s="47"/>
      <c r="AJ38" s="47"/>
    </row>
    <row r="39" spans="3:36" s="46" customFormat="1" x14ac:dyDescent="0.3">
      <c r="C39" s="53"/>
      <c r="D39" s="53"/>
      <c r="F39" s="101"/>
      <c r="G39" s="53"/>
      <c r="H39" s="47"/>
      <c r="J39" s="47"/>
      <c r="L39" s="47"/>
      <c r="N39" s="47"/>
      <c r="P39" s="47"/>
      <c r="R39" s="47"/>
      <c r="T39" s="47"/>
      <c r="V39" s="47"/>
      <c r="X39" s="47"/>
      <c r="Z39" s="47"/>
      <c r="AB39" s="47"/>
      <c r="AD39" s="47"/>
      <c r="AF39" s="47"/>
      <c r="AH39" s="47"/>
      <c r="AJ39" s="47"/>
    </row>
    <row r="40" spans="3:36" s="46" customFormat="1" x14ac:dyDescent="0.3">
      <c r="C40" s="53"/>
      <c r="D40" s="53"/>
      <c r="F40" s="101"/>
      <c r="G40" s="53"/>
      <c r="H40" s="47"/>
      <c r="J40" s="47"/>
      <c r="L40" s="47"/>
      <c r="N40" s="47"/>
      <c r="P40" s="47"/>
      <c r="R40" s="47"/>
      <c r="T40" s="47"/>
      <c r="V40" s="47"/>
      <c r="X40" s="47"/>
      <c r="Z40" s="47"/>
      <c r="AB40" s="47"/>
      <c r="AD40" s="47"/>
      <c r="AF40" s="47"/>
      <c r="AH40" s="47"/>
      <c r="AJ40" s="47"/>
    </row>
    <row r="41" spans="3:36" s="46" customFormat="1" x14ac:dyDescent="0.3">
      <c r="C41" s="53"/>
      <c r="D41" s="53"/>
      <c r="F41" s="101"/>
      <c r="G41" s="53"/>
      <c r="H41" s="47"/>
      <c r="J41" s="47"/>
      <c r="L41" s="47"/>
      <c r="N41" s="47"/>
      <c r="P41" s="47"/>
      <c r="R41" s="47"/>
      <c r="T41" s="47"/>
      <c r="V41" s="47"/>
      <c r="X41" s="47"/>
      <c r="Z41" s="47"/>
      <c r="AB41" s="47"/>
      <c r="AD41" s="47"/>
      <c r="AF41" s="47"/>
      <c r="AH41" s="47"/>
      <c r="AJ41" s="47"/>
    </row>
    <row r="42" spans="3:36" s="46" customFormat="1" x14ac:dyDescent="0.3">
      <c r="C42" s="53"/>
      <c r="D42" s="53"/>
      <c r="F42" s="101"/>
      <c r="G42" s="53"/>
      <c r="H42" s="47"/>
      <c r="J42" s="47"/>
      <c r="L42" s="47"/>
      <c r="N42" s="47"/>
      <c r="P42" s="47"/>
      <c r="R42" s="47"/>
      <c r="T42" s="47"/>
      <c r="V42" s="47"/>
      <c r="X42" s="47"/>
      <c r="Z42" s="47"/>
      <c r="AB42" s="47"/>
      <c r="AD42" s="47"/>
      <c r="AF42" s="47"/>
      <c r="AH42" s="47"/>
      <c r="AJ42" s="47"/>
    </row>
    <row r="43" spans="3:36" s="46" customFormat="1" x14ac:dyDescent="0.3">
      <c r="F43" s="101"/>
      <c r="G43" s="53"/>
      <c r="H43" s="47"/>
      <c r="J43" s="47"/>
      <c r="L43" s="47"/>
      <c r="N43" s="47"/>
      <c r="P43" s="47"/>
      <c r="R43" s="47"/>
      <c r="T43" s="47"/>
      <c r="V43" s="47"/>
      <c r="X43" s="47"/>
      <c r="Z43" s="47"/>
      <c r="AB43" s="47"/>
      <c r="AD43" s="47"/>
      <c r="AF43" s="47"/>
      <c r="AH43" s="47"/>
      <c r="AJ43" s="47"/>
    </row>
    <row r="44" spans="3:36" s="46" customFormat="1" x14ac:dyDescent="0.3">
      <c r="F44" s="101"/>
      <c r="G44" s="53"/>
      <c r="H44" s="47"/>
      <c r="J44" s="47"/>
      <c r="L44" s="47"/>
      <c r="N44" s="47"/>
      <c r="P44" s="47"/>
      <c r="R44" s="47"/>
      <c r="T44" s="47"/>
      <c r="V44" s="47"/>
      <c r="X44" s="47"/>
      <c r="Z44" s="47"/>
      <c r="AB44" s="47"/>
      <c r="AD44" s="47"/>
      <c r="AF44" s="47"/>
      <c r="AH44" s="47"/>
      <c r="AJ44" s="47"/>
    </row>
    <row r="45" spans="3:36" s="46" customFormat="1" x14ac:dyDescent="0.3">
      <c r="F45" s="101"/>
      <c r="G45" s="53"/>
      <c r="H45" s="47"/>
      <c r="J45" s="47"/>
      <c r="L45" s="47"/>
      <c r="N45" s="47"/>
      <c r="P45" s="47"/>
      <c r="R45" s="47"/>
      <c r="T45" s="47"/>
      <c r="V45" s="47"/>
      <c r="X45" s="47"/>
      <c r="Z45" s="47"/>
      <c r="AB45" s="47"/>
      <c r="AD45" s="47"/>
      <c r="AF45" s="47"/>
      <c r="AH45" s="47"/>
      <c r="AJ45" s="47"/>
    </row>
    <row r="46" spans="3:36" s="46" customFormat="1" x14ac:dyDescent="0.3">
      <c r="F46" s="101"/>
      <c r="G46" s="53"/>
      <c r="H46" s="47"/>
      <c r="J46" s="47"/>
      <c r="L46" s="47"/>
      <c r="N46" s="47"/>
      <c r="P46" s="47"/>
      <c r="R46" s="47"/>
      <c r="T46" s="47"/>
      <c r="V46" s="47"/>
      <c r="X46" s="47"/>
      <c r="Z46" s="47"/>
      <c r="AB46" s="47"/>
      <c r="AD46" s="47"/>
      <c r="AF46" s="47"/>
      <c r="AH46" s="47"/>
      <c r="AJ46" s="47"/>
    </row>
    <row r="47" spans="3:36" s="46" customFormat="1" x14ac:dyDescent="0.3">
      <c r="F47" s="101"/>
      <c r="G47" s="53"/>
      <c r="H47" s="47"/>
      <c r="J47" s="47"/>
      <c r="L47" s="47"/>
      <c r="N47" s="47"/>
      <c r="P47" s="47"/>
      <c r="R47" s="47"/>
      <c r="T47" s="47"/>
      <c r="V47" s="47"/>
      <c r="X47" s="47"/>
      <c r="Z47" s="47"/>
      <c r="AB47" s="47"/>
      <c r="AD47" s="47"/>
      <c r="AF47" s="47"/>
      <c r="AH47" s="47"/>
      <c r="AJ47" s="47"/>
    </row>
    <row r="48" spans="3:36" s="46" customFormat="1" x14ac:dyDescent="0.3">
      <c r="F48" s="101"/>
      <c r="G48" s="53"/>
      <c r="H48" s="47"/>
      <c r="J48" s="47"/>
      <c r="L48" s="47"/>
      <c r="N48" s="47"/>
      <c r="P48" s="47"/>
      <c r="R48" s="47"/>
      <c r="T48" s="47"/>
      <c r="V48" s="47"/>
      <c r="X48" s="47"/>
      <c r="Z48" s="47"/>
      <c r="AB48" s="47"/>
      <c r="AD48" s="47"/>
      <c r="AF48" s="47"/>
      <c r="AH48" s="47"/>
      <c r="AJ48" s="47"/>
    </row>
    <row r="49" spans="6:36" s="46" customFormat="1" x14ac:dyDescent="0.3">
      <c r="F49" s="101"/>
      <c r="G49" s="53"/>
      <c r="H49" s="47"/>
      <c r="J49" s="47"/>
      <c r="L49" s="47"/>
      <c r="N49" s="47"/>
      <c r="P49" s="47"/>
      <c r="R49" s="47"/>
      <c r="T49" s="47"/>
      <c r="V49" s="47"/>
      <c r="X49" s="47"/>
      <c r="Z49" s="47"/>
      <c r="AB49" s="47"/>
      <c r="AD49" s="47"/>
      <c r="AF49" s="47"/>
      <c r="AH49" s="47"/>
      <c r="AJ49" s="47"/>
    </row>
  </sheetData>
  <sortState ref="A5:AG10">
    <sortCondition ref="A5:A10"/>
  </sortState>
  <mergeCells count="30">
    <mergeCell ref="AH2:AK2"/>
    <mergeCell ref="AH3:AI3"/>
    <mergeCell ref="AJ3:AK3"/>
    <mergeCell ref="AD2:AG2"/>
    <mergeCell ref="AD3:AE3"/>
    <mergeCell ref="AF3:AG3"/>
    <mergeCell ref="P2:U2"/>
    <mergeCell ref="P3:Q3"/>
    <mergeCell ref="T3:U3"/>
    <mergeCell ref="R3:S3"/>
    <mergeCell ref="Z2:AC2"/>
    <mergeCell ref="Z3:AA3"/>
    <mergeCell ref="AB3:AC3"/>
    <mergeCell ref="V2:Y2"/>
    <mergeCell ref="V3:W3"/>
    <mergeCell ref="X3:Y3"/>
    <mergeCell ref="L2:O2"/>
    <mergeCell ref="L3:M3"/>
    <mergeCell ref="N3:O3"/>
    <mergeCell ref="H2:K2"/>
    <mergeCell ref="A2:A4"/>
    <mergeCell ref="B2:D2"/>
    <mergeCell ref="F2:F4"/>
    <mergeCell ref="G2:G4"/>
    <mergeCell ref="J3:K3"/>
    <mergeCell ref="B3:B4"/>
    <mergeCell ref="C3:C4"/>
    <mergeCell ref="D3:D4"/>
    <mergeCell ref="E3:E4"/>
    <mergeCell ref="H3:I3"/>
  </mergeCells>
  <printOptions horizontalCentered="1"/>
  <pageMargins left="0.19685039370078741" right="0.19685039370078741" top="0.15748031496062992" bottom="0.15748031496062992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91"/>
  <sheetViews>
    <sheetView zoomScale="55" zoomScaleNormal="55" zoomScaleSheetLayoutView="55" workbookViewId="0">
      <pane ySplit="4" topLeftCell="A5" activePane="bottomLeft" state="frozen"/>
      <selection activeCell="G10" sqref="G10"/>
      <selection pane="bottomLeft" activeCell="AV3" sqref="AV3:AW3"/>
    </sheetView>
  </sheetViews>
  <sheetFormatPr defaultRowHeight="14.4" x14ac:dyDescent="0.3"/>
  <cols>
    <col min="1" max="1" width="4.6640625" customWidth="1"/>
    <col min="2" max="2" width="28.21875" customWidth="1"/>
    <col min="3" max="3" width="7.21875" customWidth="1"/>
    <col min="4" max="4" width="7.77734375" customWidth="1"/>
    <col min="5" max="5" width="24.88671875" customWidth="1"/>
    <col min="6" max="6" width="18.5546875" style="99" customWidth="1"/>
    <col min="7" max="7" width="9.21875" style="48" customWidth="1"/>
    <col min="8" max="8" width="6.77734375" customWidth="1"/>
    <col min="9" max="9" width="6.77734375" style="46" customWidth="1"/>
    <col min="10" max="10" width="6.77734375" customWidth="1"/>
    <col min="11" max="11" width="6.77734375" style="46" customWidth="1"/>
    <col min="12" max="12" width="6.77734375" style="47" customWidth="1"/>
    <col min="13" max="13" width="6.77734375" style="46" customWidth="1"/>
    <col min="14" max="14" width="6.77734375" style="47" customWidth="1"/>
    <col min="15" max="15" width="6.77734375" style="46" customWidth="1"/>
    <col min="16" max="16" width="6.77734375" style="47" customWidth="1"/>
    <col min="17" max="17" width="6.77734375" style="46" customWidth="1"/>
    <col min="18" max="18" width="6.77734375" style="47" customWidth="1"/>
    <col min="19" max="19" width="6.77734375" style="46" customWidth="1"/>
    <col min="20" max="20" width="6.77734375" style="47" customWidth="1"/>
    <col min="21" max="21" width="6.77734375" style="46" customWidth="1"/>
    <col min="22" max="22" width="6.77734375" style="47" customWidth="1"/>
    <col min="23" max="23" width="6.77734375" style="46" customWidth="1"/>
    <col min="24" max="24" width="6.77734375" style="47" customWidth="1"/>
    <col min="25" max="25" width="6.77734375" style="46" customWidth="1"/>
    <col min="26" max="26" width="6.77734375" customWidth="1"/>
    <col min="27" max="27" width="6.77734375" style="46" customWidth="1"/>
    <col min="28" max="28" width="6.77734375" customWidth="1"/>
    <col min="29" max="29" width="6.77734375" style="46" customWidth="1"/>
    <col min="30" max="30" width="6.77734375" style="47" customWidth="1"/>
    <col min="31" max="31" width="6.77734375" style="46" customWidth="1"/>
    <col min="32" max="32" width="6.77734375" style="47" customWidth="1"/>
    <col min="33" max="33" width="6.77734375" style="46" customWidth="1"/>
    <col min="34" max="34" width="6.77734375" style="47" customWidth="1"/>
    <col min="35" max="35" width="6.77734375" style="46" customWidth="1"/>
    <col min="36" max="36" width="6.77734375" style="47" customWidth="1"/>
    <col min="37" max="37" width="6.77734375" style="46" customWidth="1"/>
    <col min="38" max="38" width="6.77734375" style="47" customWidth="1"/>
    <col min="39" max="39" width="6.77734375" style="46" customWidth="1"/>
    <col min="40" max="40" width="6.77734375" style="47" customWidth="1"/>
    <col min="41" max="41" width="6.77734375" style="46" customWidth="1"/>
    <col min="42" max="42" width="6.77734375" style="47" customWidth="1"/>
    <col min="43" max="43" width="6.77734375" style="46" customWidth="1"/>
    <col min="44" max="44" width="6.77734375" style="47" customWidth="1"/>
    <col min="45" max="45" width="6.77734375" style="46" customWidth="1"/>
    <col min="46" max="46" width="6.77734375" style="47" customWidth="1"/>
    <col min="47" max="47" width="6.77734375" style="46" customWidth="1"/>
    <col min="48" max="48" width="6.77734375" style="47" customWidth="1"/>
    <col min="49" max="49" width="6.77734375" style="46" customWidth="1"/>
    <col min="50" max="50" width="6.77734375" style="47" customWidth="1"/>
    <col min="51" max="51" width="6.77734375" style="46" customWidth="1"/>
    <col min="52" max="52" width="6.77734375" style="47" customWidth="1"/>
    <col min="53" max="53" width="6.77734375" style="46" customWidth="1"/>
  </cols>
  <sheetData>
    <row r="1" spans="1:53" ht="15" thickBot="1" x14ac:dyDescent="0.35">
      <c r="A1" t="s">
        <v>275</v>
      </c>
    </row>
    <row r="2" spans="1:53" ht="66" customHeight="1" thickBot="1" x14ac:dyDescent="0.35">
      <c r="A2" s="647" t="s">
        <v>0</v>
      </c>
      <c r="B2" s="629" t="s">
        <v>1</v>
      </c>
      <c r="C2" s="630"/>
      <c r="D2" s="631"/>
      <c r="E2" s="41" t="s">
        <v>2</v>
      </c>
      <c r="F2" s="638" t="s">
        <v>47</v>
      </c>
      <c r="G2" s="661" t="s">
        <v>3</v>
      </c>
      <c r="H2" s="696" t="s">
        <v>66</v>
      </c>
      <c r="I2" s="697"/>
      <c r="J2" s="696" t="s">
        <v>167</v>
      </c>
      <c r="K2" s="697"/>
      <c r="L2" s="698" t="s">
        <v>189</v>
      </c>
      <c r="M2" s="698"/>
      <c r="N2" s="698"/>
      <c r="O2" s="699"/>
      <c r="P2" s="699"/>
      <c r="Q2" s="700"/>
      <c r="R2" s="689" t="s">
        <v>201</v>
      </c>
      <c r="S2" s="689"/>
      <c r="T2" s="698" t="s">
        <v>233</v>
      </c>
      <c r="U2" s="698"/>
      <c r="V2" s="698"/>
      <c r="W2" s="699"/>
      <c r="X2" s="699"/>
      <c r="Y2" s="700"/>
      <c r="Z2" s="696" t="s">
        <v>235</v>
      </c>
      <c r="AA2" s="697"/>
      <c r="AB2" s="701" t="s">
        <v>252</v>
      </c>
      <c r="AC2" s="702"/>
      <c r="AD2" s="698" t="s">
        <v>253</v>
      </c>
      <c r="AE2" s="698"/>
      <c r="AF2" s="698"/>
      <c r="AG2" s="699"/>
      <c r="AH2" s="699"/>
      <c r="AI2" s="700"/>
      <c r="AJ2" s="698" t="s">
        <v>254</v>
      </c>
      <c r="AK2" s="698"/>
      <c r="AL2" s="698"/>
      <c r="AM2" s="699"/>
      <c r="AN2" s="699"/>
      <c r="AO2" s="700"/>
      <c r="AP2" s="698" t="s">
        <v>270</v>
      </c>
      <c r="AQ2" s="698"/>
      <c r="AR2" s="698"/>
      <c r="AS2" s="699"/>
      <c r="AT2" s="699"/>
      <c r="AU2" s="700"/>
      <c r="AV2" s="698" t="s">
        <v>276</v>
      </c>
      <c r="AW2" s="698"/>
      <c r="AX2" s="698"/>
      <c r="AY2" s="699"/>
      <c r="AZ2" s="699"/>
      <c r="BA2" s="700"/>
    </row>
    <row r="3" spans="1:53" ht="15" thickBot="1" x14ac:dyDescent="0.35">
      <c r="A3" s="648"/>
      <c r="B3" s="676" t="s">
        <v>4</v>
      </c>
      <c r="C3" s="653" t="s">
        <v>5</v>
      </c>
      <c r="D3" s="655" t="s">
        <v>46</v>
      </c>
      <c r="E3" s="694" t="s">
        <v>7</v>
      </c>
      <c r="F3" s="634"/>
      <c r="G3" s="662"/>
      <c r="H3" s="641" t="s">
        <v>26</v>
      </c>
      <c r="I3" s="642"/>
      <c r="J3" s="641" t="s">
        <v>26</v>
      </c>
      <c r="K3" s="642"/>
      <c r="L3" s="690" t="s">
        <v>30</v>
      </c>
      <c r="M3" s="691"/>
      <c r="N3" s="690" t="s">
        <v>29</v>
      </c>
      <c r="O3" s="691"/>
      <c r="P3" s="692" t="s">
        <v>28</v>
      </c>
      <c r="Q3" s="691"/>
      <c r="R3" s="692" t="s">
        <v>26</v>
      </c>
      <c r="S3" s="691"/>
      <c r="T3" s="690" t="s">
        <v>30</v>
      </c>
      <c r="U3" s="691"/>
      <c r="V3" s="690" t="s">
        <v>29</v>
      </c>
      <c r="W3" s="691"/>
      <c r="X3" s="692" t="s">
        <v>28</v>
      </c>
      <c r="Y3" s="691"/>
      <c r="Z3" s="641" t="s">
        <v>26</v>
      </c>
      <c r="AA3" s="642"/>
      <c r="AB3" s="641" t="s">
        <v>26</v>
      </c>
      <c r="AC3" s="642"/>
      <c r="AD3" s="690" t="s">
        <v>30</v>
      </c>
      <c r="AE3" s="691"/>
      <c r="AF3" s="690" t="s">
        <v>29</v>
      </c>
      <c r="AG3" s="691"/>
      <c r="AH3" s="692" t="s">
        <v>28</v>
      </c>
      <c r="AI3" s="691"/>
      <c r="AJ3" s="690" t="s">
        <v>30</v>
      </c>
      <c r="AK3" s="691"/>
      <c r="AL3" s="690" t="s">
        <v>29</v>
      </c>
      <c r="AM3" s="691"/>
      <c r="AN3" s="692" t="s">
        <v>28</v>
      </c>
      <c r="AO3" s="691"/>
      <c r="AP3" s="690" t="s">
        <v>30</v>
      </c>
      <c r="AQ3" s="691"/>
      <c r="AR3" s="690" t="s">
        <v>29</v>
      </c>
      <c r="AS3" s="691"/>
      <c r="AT3" s="692" t="s">
        <v>28</v>
      </c>
      <c r="AU3" s="691"/>
      <c r="AV3" s="690" t="s">
        <v>30</v>
      </c>
      <c r="AW3" s="691"/>
      <c r="AX3" s="690" t="s">
        <v>29</v>
      </c>
      <c r="AY3" s="691"/>
      <c r="AZ3" s="692" t="s">
        <v>28</v>
      </c>
      <c r="BA3" s="691"/>
    </row>
    <row r="4" spans="1:53" ht="15" thickBot="1" x14ac:dyDescent="0.35">
      <c r="A4" s="649"/>
      <c r="B4" s="677"/>
      <c r="C4" s="654"/>
      <c r="D4" s="693"/>
      <c r="E4" s="695"/>
      <c r="F4" s="635"/>
      <c r="G4" s="663"/>
      <c r="H4" s="72" t="s">
        <v>11</v>
      </c>
      <c r="I4" s="73" t="s">
        <v>12</v>
      </c>
      <c r="J4" s="72" t="s">
        <v>11</v>
      </c>
      <c r="K4" s="73" t="s">
        <v>12</v>
      </c>
      <c r="L4" s="72" t="s">
        <v>11</v>
      </c>
      <c r="M4" s="73" t="s">
        <v>12</v>
      </c>
      <c r="N4" s="72" t="s">
        <v>11</v>
      </c>
      <c r="O4" s="73" t="s">
        <v>12</v>
      </c>
      <c r="P4" s="72" t="s">
        <v>11</v>
      </c>
      <c r="Q4" s="73" t="s">
        <v>12</v>
      </c>
      <c r="R4" s="72" t="s">
        <v>11</v>
      </c>
      <c r="S4" s="73" t="s">
        <v>12</v>
      </c>
      <c r="T4" s="72" t="s">
        <v>11</v>
      </c>
      <c r="U4" s="73" t="s">
        <v>12</v>
      </c>
      <c r="V4" s="72" t="s">
        <v>11</v>
      </c>
      <c r="W4" s="73" t="s">
        <v>12</v>
      </c>
      <c r="X4" s="72" t="s">
        <v>11</v>
      </c>
      <c r="Y4" s="73" t="s">
        <v>12</v>
      </c>
      <c r="Z4" s="72" t="s">
        <v>11</v>
      </c>
      <c r="AA4" s="73" t="s">
        <v>12</v>
      </c>
      <c r="AB4" s="72" t="s">
        <v>11</v>
      </c>
      <c r="AC4" s="73" t="s">
        <v>12</v>
      </c>
      <c r="AD4" s="72" t="s">
        <v>11</v>
      </c>
      <c r="AE4" s="73" t="s">
        <v>12</v>
      </c>
      <c r="AF4" s="72" t="s">
        <v>11</v>
      </c>
      <c r="AG4" s="73" t="s">
        <v>12</v>
      </c>
      <c r="AH4" s="72" t="s">
        <v>11</v>
      </c>
      <c r="AI4" s="73" t="s">
        <v>12</v>
      </c>
      <c r="AJ4" s="72" t="s">
        <v>11</v>
      </c>
      <c r="AK4" s="73" t="s">
        <v>12</v>
      </c>
      <c r="AL4" s="72" t="s">
        <v>11</v>
      </c>
      <c r="AM4" s="73" t="s">
        <v>12</v>
      </c>
      <c r="AN4" s="72" t="s">
        <v>11</v>
      </c>
      <c r="AO4" s="73" t="s">
        <v>12</v>
      </c>
      <c r="AP4" s="72" t="s">
        <v>11</v>
      </c>
      <c r="AQ4" s="73" t="s">
        <v>12</v>
      </c>
      <c r="AR4" s="72" t="s">
        <v>11</v>
      </c>
      <c r="AS4" s="73" t="s">
        <v>12</v>
      </c>
      <c r="AT4" s="72" t="s">
        <v>11</v>
      </c>
      <c r="AU4" s="73" t="s">
        <v>12</v>
      </c>
      <c r="AV4" s="72" t="s">
        <v>11</v>
      </c>
      <c r="AW4" s="73" t="s">
        <v>12</v>
      </c>
      <c r="AX4" s="72" t="s">
        <v>11</v>
      </c>
      <c r="AY4" s="73" t="s">
        <v>12</v>
      </c>
      <c r="AZ4" s="72" t="s">
        <v>11</v>
      </c>
      <c r="BA4" s="73" t="s">
        <v>12</v>
      </c>
    </row>
    <row r="5" spans="1:53" ht="15" customHeight="1" x14ac:dyDescent="0.3">
      <c r="A5" s="43">
        <f>RANK(G5,G$5:G$51,0)</f>
        <v>1</v>
      </c>
      <c r="B5" s="113" t="s">
        <v>130</v>
      </c>
      <c r="C5" s="328" t="s">
        <v>131</v>
      </c>
      <c r="D5" s="141" t="s">
        <v>14</v>
      </c>
      <c r="E5" s="211" t="s">
        <v>132</v>
      </c>
      <c r="F5" s="291" t="s">
        <v>48</v>
      </c>
      <c r="G5" s="312">
        <f>I5+AS5+O5+AA5+AK5+AC5</f>
        <v>1199</v>
      </c>
      <c r="H5" s="79">
        <v>70.400000000000006</v>
      </c>
      <c r="I5" s="133">
        <v>204</v>
      </c>
      <c r="J5" s="79"/>
      <c r="K5" s="330"/>
      <c r="L5" s="89">
        <v>69.400000000000006</v>
      </c>
      <c r="M5" s="582">
        <v>194</v>
      </c>
      <c r="N5" s="335">
        <v>65.900000000000006</v>
      </c>
      <c r="O5" s="138">
        <v>195</v>
      </c>
      <c r="P5" s="335">
        <v>70.3</v>
      </c>
      <c r="Q5" s="336">
        <v>153</v>
      </c>
      <c r="R5" s="88">
        <v>68.8</v>
      </c>
      <c r="S5" s="540">
        <v>188</v>
      </c>
      <c r="T5" s="88">
        <v>67.5</v>
      </c>
      <c r="U5" s="497">
        <v>175</v>
      </c>
      <c r="V5" s="88">
        <v>66.7</v>
      </c>
      <c r="W5" s="463">
        <v>167</v>
      </c>
      <c r="X5" s="88">
        <v>68.400000000000006</v>
      </c>
      <c r="Y5" s="85">
        <v>134</v>
      </c>
      <c r="Z5" s="115">
        <v>69.7</v>
      </c>
      <c r="AA5" s="134">
        <v>197</v>
      </c>
      <c r="AB5" s="126">
        <v>70.099999999999994</v>
      </c>
      <c r="AC5" s="138">
        <v>201</v>
      </c>
      <c r="AD5" s="88">
        <v>64.900000000000006</v>
      </c>
      <c r="AE5" s="528">
        <v>149</v>
      </c>
      <c r="AF5" s="88">
        <v>66.400000000000006</v>
      </c>
      <c r="AG5" s="528">
        <v>164</v>
      </c>
      <c r="AH5" s="88">
        <v>71.2</v>
      </c>
      <c r="AI5" s="85">
        <v>162</v>
      </c>
      <c r="AJ5" s="539">
        <v>70.2</v>
      </c>
      <c r="AK5" s="134">
        <v>202</v>
      </c>
      <c r="AL5" s="539">
        <v>69.3</v>
      </c>
      <c r="AM5" s="540">
        <v>193</v>
      </c>
      <c r="AN5" s="539">
        <v>72.400000000000006</v>
      </c>
      <c r="AO5" s="540">
        <v>174</v>
      </c>
      <c r="AP5" s="580">
        <v>69.400000000000006</v>
      </c>
      <c r="AQ5" s="573">
        <v>194</v>
      </c>
      <c r="AR5" s="580">
        <v>70</v>
      </c>
      <c r="AS5" s="134">
        <v>200</v>
      </c>
      <c r="AT5" s="580">
        <v>73.099999999999994</v>
      </c>
      <c r="AU5" s="573">
        <v>181</v>
      </c>
      <c r="AV5" s="729">
        <v>66.599999999999994</v>
      </c>
      <c r="AW5" s="723">
        <v>166</v>
      </c>
      <c r="AX5" s="729">
        <v>65.599999999999994</v>
      </c>
      <c r="AY5" s="723">
        <v>156</v>
      </c>
      <c r="AZ5" s="729">
        <v>67.599999999999994</v>
      </c>
      <c r="BA5" s="723">
        <v>126</v>
      </c>
    </row>
    <row r="6" spans="1:53" ht="15" customHeight="1" x14ac:dyDescent="0.3">
      <c r="A6" s="299">
        <f>RANK(G6,G$5:G$51,0)</f>
        <v>2</v>
      </c>
      <c r="B6" s="95" t="s">
        <v>190</v>
      </c>
      <c r="C6" s="21">
        <v>2007</v>
      </c>
      <c r="D6" s="66" t="s">
        <v>14</v>
      </c>
      <c r="E6" s="462" t="s">
        <v>134</v>
      </c>
      <c r="F6" s="588" t="s">
        <v>48</v>
      </c>
      <c r="G6" s="301">
        <f>AA6+AC6+AK6+AM6+AS6+AQ6</f>
        <v>1057</v>
      </c>
      <c r="H6" s="84"/>
      <c r="I6" s="288"/>
      <c r="J6" s="84"/>
      <c r="K6" s="288"/>
      <c r="L6" s="88"/>
      <c r="M6" s="85"/>
      <c r="N6" s="338"/>
      <c r="O6" s="339"/>
      <c r="P6" s="337"/>
      <c r="Q6" s="334"/>
      <c r="R6" s="88"/>
      <c r="S6" s="85"/>
      <c r="T6" s="88"/>
      <c r="U6" s="142"/>
      <c r="V6" s="88"/>
      <c r="W6" s="85"/>
      <c r="X6" s="88"/>
      <c r="Y6" s="139"/>
      <c r="Z6" s="115">
        <v>68.2</v>
      </c>
      <c r="AA6" s="134">
        <v>182</v>
      </c>
      <c r="AB6" s="115">
        <v>67</v>
      </c>
      <c r="AC6" s="134">
        <v>170</v>
      </c>
      <c r="AD6" s="88"/>
      <c r="AE6" s="142"/>
      <c r="AF6" s="88"/>
      <c r="AG6" s="85"/>
      <c r="AH6" s="88"/>
      <c r="AI6" s="139"/>
      <c r="AJ6" s="539">
        <v>66.7</v>
      </c>
      <c r="AK6" s="134">
        <v>167</v>
      </c>
      <c r="AL6" s="539">
        <v>67.5</v>
      </c>
      <c r="AM6" s="134">
        <v>175</v>
      </c>
      <c r="AN6" s="539">
        <v>69</v>
      </c>
      <c r="AO6" s="540">
        <v>140</v>
      </c>
      <c r="AP6" s="580">
        <v>67.599999999999994</v>
      </c>
      <c r="AQ6" s="134">
        <v>176</v>
      </c>
      <c r="AR6" s="580">
        <v>68.7</v>
      </c>
      <c r="AS6" s="134">
        <v>187</v>
      </c>
      <c r="AT6" s="580">
        <v>69.7</v>
      </c>
      <c r="AU6" s="573">
        <v>147</v>
      </c>
      <c r="AV6" s="729"/>
      <c r="AW6" s="723"/>
      <c r="AX6" s="729"/>
      <c r="AY6" s="723"/>
      <c r="AZ6" s="729"/>
      <c r="BA6" s="723"/>
    </row>
    <row r="7" spans="1:53" ht="15" customHeight="1" x14ac:dyDescent="0.3">
      <c r="A7" s="238">
        <f>RANK(G7,G$5:G$51,0)</f>
        <v>3</v>
      </c>
      <c r="B7" s="549" t="s">
        <v>92</v>
      </c>
      <c r="C7" s="550">
        <v>2005</v>
      </c>
      <c r="D7" s="551" t="s">
        <v>14</v>
      </c>
      <c r="E7" s="552" t="s">
        <v>93</v>
      </c>
      <c r="F7" s="278" t="s">
        <v>84</v>
      </c>
      <c r="G7" s="301">
        <f>I7+M7+O7+AQ7+S7+AK7</f>
        <v>1053</v>
      </c>
      <c r="H7" s="84">
        <v>68.099999999999994</v>
      </c>
      <c r="I7" s="134">
        <v>181</v>
      </c>
      <c r="J7" s="84"/>
      <c r="K7" s="288"/>
      <c r="L7" s="88">
        <v>66.8</v>
      </c>
      <c r="M7" s="134">
        <v>168</v>
      </c>
      <c r="N7" s="337">
        <v>67.900000000000006</v>
      </c>
      <c r="O7" s="134">
        <v>179</v>
      </c>
      <c r="P7" s="337">
        <v>66.2</v>
      </c>
      <c r="Q7" s="334">
        <v>112</v>
      </c>
      <c r="R7" s="88">
        <v>67.2</v>
      </c>
      <c r="S7" s="134">
        <v>172</v>
      </c>
      <c r="T7" s="306" t="s">
        <v>62</v>
      </c>
      <c r="U7" s="445" t="s">
        <v>57</v>
      </c>
      <c r="V7" s="88"/>
      <c r="W7" s="260"/>
      <c r="X7" s="88"/>
      <c r="Y7" s="134"/>
      <c r="Z7" s="115"/>
      <c r="AA7" s="463"/>
      <c r="AB7" s="84"/>
      <c r="AC7" s="85"/>
      <c r="AD7" s="88"/>
      <c r="AE7" s="267"/>
      <c r="AF7" s="88"/>
      <c r="AG7" s="134"/>
      <c r="AH7" s="88"/>
      <c r="AI7" s="247"/>
      <c r="AJ7" s="539">
        <v>67.400000000000006</v>
      </c>
      <c r="AK7" s="134">
        <v>174</v>
      </c>
      <c r="AL7" s="539">
        <v>65.5</v>
      </c>
      <c r="AM7" s="573">
        <v>155</v>
      </c>
      <c r="AN7" s="539">
        <v>68.599999999999994</v>
      </c>
      <c r="AO7" s="540">
        <v>136</v>
      </c>
      <c r="AP7" s="580">
        <v>67.900000000000006</v>
      </c>
      <c r="AQ7" s="134">
        <v>179</v>
      </c>
      <c r="AR7" s="580">
        <v>65.900000000000006</v>
      </c>
      <c r="AS7" s="573">
        <v>159</v>
      </c>
      <c r="AT7" s="580">
        <v>68.8</v>
      </c>
      <c r="AU7" s="573">
        <v>138</v>
      </c>
      <c r="AV7" s="729"/>
      <c r="AW7" s="723"/>
      <c r="AX7" s="729"/>
      <c r="AY7" s="723"/>
      <c r="AZ7" s="729"/>
      <c r="BA7" s="723"/>
    </row>
    <row r="8" spans="1:53" ht="15" customHeight="1" x14ac:dyDescent="0.3">
      <c r="A8" s="311">
        <f>RANK(G8,G$5:G$51,0)</f>
        <v>4</v>
      </c>
      <c r="B8" s="96" t="s">
        <v>121</v>
      </c>
      <c r="C8" s="110" t="s">
        <v>122</v>
      </c>
      <c r="D8" s="111" t="s">
        <v>14</v>
      </c>
      <c r="E8" s="173" t="s">
        <v>123</v>
      </c>
      <c r="F8" s="283" t="s">
        <v>48</v>
      </c>
      <c r="G8" s="313">
        <f>I8+S8+AA8+AC8+AK8+AM8</f>
        <v>1037</v>
      </c>
      <c r="H8" s="126">
        <v>68.599999999999994</v>
      </c>
      <c r="I8" s="138">
        <v>186</v>
      </c>
      <c r="J8" s="126"/>
      <c r="K8" s="289"/>
      <c r="L8" s="89"/>
      <c r="M8" s="120"/>
      <c r="N8" s="337"/>
      <c r="O8" s="334"/>
      <c r="P8" s="337"/>
      <c r="Q8" s="336"/>
      <c r="R8" s="88">
        <v>67.8</v>
      </c>
      <c r="S8" s="138">
        <v>178</v>
      </c>
      <c r="T8" s="89"/>
      <c r="U8" s="176"/>
      <c r="V8" s="88"/>
      <c r="W8" s="85"/>
      <c r="X8" s="88"/>
      <c r="Y8" s="195"/>
      <c r="Z8" s="169">
        <v>68</v>
      </c>
      <c r="AA8" s="138">
        <v>180</v>
      </c>
      <c r="AB8" s="169">
        <v>66.900000000000006</v>
      </c>
      <c r="AC8" s="138">
        <v>169</v>
      </c>
      <c r="AD8" s="89"/>
      <c r="AE8" s="176"/>
      <c r="AF8" s="88"/>
      <c r="AG8" s="85"/>
      <c r="AH8" s="88"/>
      <c r="AI8" s="195"/>
      <c r="AJ8" s="541">
        <v>67.3</v>
      </c>
      <c r="AK8" s="138">
        <v>173</v>
      </c>
      <c r="AL8" s="539">
        <v>65.099999999999994</v>
      </c>
      <c r="AM8" s="134">
        <v>151</v>
      </c>
      <c r="AN8" s="539">
        <v>68.5</v>
      </c>
      <c r="AO8" s="542">
        <v>135</v>
      </c>
      <c r="AP8" s="581"/>
      <c r="AQ8" s="582"/>
      <c r="AR8" s="580"/>
      <c r="AS8" s="573"/>
      <c r="AT8" s="580"/>
      <c r="AU8" s="582"/>
      <c r="AV8" s="730"/>
      <c r="AW8" s="731"/>
      <c r="AX8" s="729"/>
      <c r="AY8" s="723"/>
      <c r="AZ8" s="729"/>
      <c r="BA8" s="731"/>
    </row>
    <row r="9" spans="1:53" ht="15" customHeight="1" x14ac:dyDescent="0.3">
      <c r="A9" s="311">
        <f>RANK(G9,G$5:G$51,0)</f>
        <v>5</v>
      </c>
      <c r="B9" s="113" t="s">
        <v>128</v>
      </c>
      <c r="C9" s="114" t="s">
        <v>129</v>
      </c>
      <c r="D9" s="141" t="s">
        <v>14</v>
      </c>
      <c r="E9" s="326" t="s">
        <v>23</v>
      </c>
      <c r="F9" s="291" t="s">
        <v>48</v>
      </c>
      <c r="G9" s="313">
        <f>I9+M9+O9+AS9+AA9+AQ9</f>
        <v>1021</v>
      </c>
      <c r="H9" s="119">
        <v>68.599999999999994</v>
      </c>
      <c r="I9" s="138">
        <v>186</v>
      </c>
      <c r="J9" s="119"/>
      <c r="K9" s="289"/>
      <c r="L9" s="89">
        <v>67.599999999999994</v>
      </c>
      <c r="M9" s="138">
        <v>176</v>
      </c>
      <c r="N9" s="337">
        <v>66.599999999999994</v>
      </c>
      <c r="O9" s="134">
        <v>166</v>
      </c>
      <c r="P9" s="337">
        <v>67</v>
      </c>
      <c r="Q9" s="582">
        <v>120</v>
      </c>
      <c r="R9" s="88"/>
      <c r="S9" s="120"/>
      <c r="T9" s="89"/>
      <c r="U9" s="120"/>
      <c r="V9" s="88"/>
      <c r="W9" s="85"/>
      <c r="X9" s="88"/>
      <c r="Y9" s="120"/>
      <c r="Z9" s="169">
        <v>66.900000000000006</v>
      </c>
      <c r="AA9" s="138">
        <v>169</v>
      </c>
      <c r="AB9" s="119">
        <v>64.8</v>
      </c>
      <c r="AC9" s="582">
        <v>148</v>
      </c>
      <c r="AD9" s="89"/>
      <c r="AE9" s="120"/>
      <c r="AF9" s="88"/>
      <c r="AG9" s="85"/>
      <c r="AH9" s="88"/>
      <c r="AI9" s="120"/>
      <c r="AJ9" s="541"/>
      <c r="AK9" s="542"/>
      <c r="AL9" s="539"/>
      <c r="AM9" s="540"/>
      <c r="AN9" s="539"/>
      <c r="AO9" s="542"/>
      <c r="AP9" s="581">
        <v>66.900000000000006</v>
      </c>
      <c r="AQ9" s="138">
        <v>169</v>
      </c>
      <c r="AR9" s="580">
        <v>65.5</v>
      </c>
      <c r="AS9" s="134">
        <v>155</v>
      </c>
      <c r="AT9" s="580">
        <v>67.400000000000006</v>
      </c>
      <c r="AU9" s="582">
        <v>124</v>
      </c>
      <c r="AV9" s="730"/>
      <c r="AW9" s="731"/>
      <c r="AX9" s="729"/>
      <c r="AY9" s="723"/>
      <c r="AZ9" s="729"/>
      <c r="BA9" s="731"/>
    </row>
    <row r="10" spans="1:53" ht="15" customHeight="1" x14ac:dyDescent="0.3">
      <c r="A10" s="388">
        <f>RANK(G10,G$5:G$51,0)</f>
        <v>6</v>
      </c>
      <c r="B10" s="116" t="s">
        <v>94</v>
      </c>
      <c r="C10" s="290">
        <v>2006</v>
      </c>
      <c r="D10" s="117" t="s">
        <v>14</v>
      </c>
      <c r="E10" s="118" t="s">
        <v>95</v>
      </c>
      <c r="F10" s="175" t="s">
        <v>96</v>
      </c>
      <c r="G10" s="389">
        <f>K10+I10+S10+AS10+AK10+AM10</f>
        <v>1016</v>
      </c>
      <c r="H10" s="119">
        <v>67.7</v>
      </c>
      <c r="I10" s="138">
        <v>177</v>
      </c>
      <c r="J10" s="119">
        <v>67.599999999999994</v>
      </c>
      <c r="K10" s="138">
        <v>176</v>
      </c>
      <c r="L10" s="89"/>
      <c r="M10" s="120"/>
      <c r="N10" s="337"/>
      <c r="O10" s="334"/>
      <c r="P10" s="337"/>
      <c r="Q10" s="336"/>
      <c r="R10" s="88">
        <v>65.7</v>
      </c>
      <c r="S10" s="138">
        <v>157</v>
      </c>
      <c r="T10" s="89"/>
      <c r="U10" s="120"/>
      <c r="V10" s="88"/>
      <c r="W10" s="85"/>
      <c r="X10" s="88"/>
      <c r="Y10" s="120"/>
      <c r="Z10" s="169">
        <v>65.5</v>
      </c>
      <c r="AA10" s="582">
        <v>155</v>
      </c>
      <c r="AB10" s="119"/>
      <c r="AC10" s="120"/>
      <c r="AD10" s="89"/>
      <c r="AE10" s="138"/>
      <c r="AF10" s="88"/>
      <c r="AG10" s="134"/>
      <c r="AH10" s="88"/>
      <c r="AI10" s="138"/>
      <c r="AJ10" s="541">
        <v>68</v>
      </c>
      <c r="AK10" s="138">
        <v>180</v>
      </c>
      <c r="AL10" s="539">
        <v>66.7</v>
      </c>
      <c r="AM10" s="134">
        <v>167</v>
      </c>
      <c r="AN10" s="539">
        <v>69.2</v>
      </c>
      <c r="AO10" s="542">
        <v>142</v>
      </c>
      <c r="AP10" s="581">
        <v>64.8</v>
      </c>
      <c r="AQ10" s="582">
        <v>148</v>
      </c>
      <c r="AR10" s="580">
        <v>65.900000000000006</v>
      </c>
      <c r="AS10" s="134">
        <v>159</v>
      </c>
      <c r="AT10" s="580">
        <v>67.8</v>
      </c>
      <c r="AU10" s="582">
        <v>128</v>
      </c>
      <c r="AV10" s="730"/>
      <c r="AW10" s="731"/>
      <c r="AX10" s="729"/>
      <c r="AY10" s="723"/>
      <c r="AZ10" s="729"/>
      <c r="BA10" s="731"/>
    </row>
    <row r="11" spans="1:53" ht="15" customHeight="1" x14ac:dyDescent="0.3">
      <c r="A11" s="311">
        <f>RANK(G11,G$5:G$51,0)</f>
        <v>7</v>
      </c>
      <c r="B11" s="116" t="s">
        <v>98</v>
      </c>
      <c r="C11" s="290" t="s">
        <v>99</v>
      </c>
      <c r="D11" s="117" t="s">
        <v>14</v>
      </c>
      <c r="E11" s="553" t="s">
        <v>202</v>
      </c>
      <c r="F11" s="327" t="s">
        <v>48</v>
      </c>
      <c r="G11" s="313">
        <f>AA11+AC11+S11+AK11+AM11+AQ11</f>
        <v>1010</v>
      </c>
      <c r="H11" s="126"/>
      <c r="I11" s="289"/>
      <c r="J11" s="126"/>
      <c r="K11" s="289"/>
      <c r="L11" s="89"/>
      <c r="M11" s="120"/>
      <c r="N11" s="338"/>
      <c r="O11" s="339"/>
      <c r="P11" s="337"/>
      <c r="Q11" s="336"/>
      <c r="R11" s="88">
        <v>66.5</v>
      </c>
      <c r="S11" s="138">
        <v>165</v>
      </c>
      <c r="T11" s="89"/>
      <c r="U11" s="176"/>
      <c r="V11" s="88"/>
      <c r="W11" s="85"/>
      <c r="X11" s="88"/>
      <c r="Y11" s="195"/>
      <c r="Z11" s="169">
        <v>67.599999999999994</v>
      </c>
      <c r="AA11" s="138">
        <v>176</v>
      </c>
      <c r="AB11" s="169">
        <v>66.099999999999994</v>
      </c>
      <c r="AC11" s="138">
        <v>161</v>
      </c>
      <c r="AD11" s="89"/>
      <c r="AE11" s="176"/>
      <c r="AF11" s="88"/>
      <c r="AG11" s="85"/>
      <c r="AH11" s="88"/>
      <c r="AI11" s="195"/>
      <c r="AJ11" s="541">
        <v>67.8</v>
      </c>
      <c r="AK11" s="138">
        <v>178</v>
      </c>
      <c r="AL11" s="539">
        <v>66.8</v>
      </c>
      <c r="AM11" s="134">
        <v>168</v>
      </c>
      <c r="AN11" s="539">
        <v>68.900000000000006</v>
      </c>
      <c r="AO11" s="582">
        <v>139</v>
      </c>
      <c r="AP11" s="581">
        <v>66.2</v>
      </c>
      <c r="AQ11" s="138">
        <v>162</v>
      </c>
      <c r="AR11" s="580">
        <v>66</v>
      </c>
      <c r="AS11" s="573">
        <v>160</v>
      </c>
      <c r="AT11" s="580">
        <v>67.3</v>
      </c>
      <c r="AU11" s="582">
        <v>123</v>
      </c>
      <c r="AV11" s="730"/>
      <c r="AW11" s="731"/>
      <c r="AX11" s="729"/>
      <c r="AY11" s="723"/>
      <c r="AZ11" s="729"/>
      <c r="BA11" s="731"/>
    </row>
    <row r="12" spans="1:53" ht="15" customHeight="1" x14ac:dyDescent="0.3">
      <c r="A12" s="601">
        <f>RANK(G12,G$5:G$51,0)</f>
        <v>8</v>
      </c>
      <c r="B12" s="116" t="s">
        <v>54</v>
      </c>
      <c r="C12" s="290">
        <v>2007</v>
      </c>
      <c r="D12" s="117" t="s">
        <v>14</v>
      </c>
      <c r="E12" s="553" t="s">
        <v>236</v>
      </c>
      <c r="F12" s="327" t="s">
        <v>48</v>
      </c>
      <c r="G12" s="602">
        <f>AA12+AK12+AM12+AO12+AQ12+AS12</f>
        <v>939</v>
      </c>
      <c r="H12" s="126"/>
      <c r="I12" s="289"/>
      <c r="J12" s="126"/>
      <c r="K12" s="289"/>
      <c r="L12" s="89"/>
      <c r="M12" s="120"/>
      <c r="N12" s="338"/>
      <c r="O12" s="339"/>
      <c r="P12" s="337"/>
      <c r="Q12" s="336"/>
      <c r="R12" s="88"/>
      <c r="S12" s="120"/>
      <c r="T12" s="89"/>
      <c r="U12" s="176"/>
      <c r="V12" s="88"/>
      <c r="W12" s="85"/>
      <c r="X12" s="88"/>
      <c r="Y12" s="195"/>
      <c r="Z12" s="169">
        <v>66.599999999999994</v>
      </c>
      <c r="AA12" s="138">
        <v>166</v>
      </c>
      <c r="AB12" s="169"/>
      <c r="AC12" s="120"/>
      <c r="AD12" s="89"/>
      <c r="AE12" s="176"/>
      <c r="AF12" s="88"/>
      <c r="AG12" s="85"/>
      <c r="AH12" s="88"/>
      <c r="AI12" s="195"/>
      <c r="AJ12" s="541">
        <v>65.8</v>
      </c>
      <c r="AK12" s="138">
        <v>158</v>
      </c>
      <c r="AL12" s="539">
        <v>65.8</v>
      </c>
      <c r="AM12" s="134">
        <v>158</v>
      </c>
      <c r="AN12" s="539">
        <v>68.099999999999994</v>
      </c>
      <c r="AO12" s="138">
        <v>131</v>
      </c>
      <c r="AP12" s="581">
        <v>66.599999999999994</v>
      </c>
      <c r="AQ12" s="138">
        <v>166</v>
      </c>
      <c r="AR12" s="580">
        <v>66</v>
      </c>
      <c r="AS12" s="134">
        <v>160</v>
      </c>
      <c r="AT12" s="580">
        <v>68</v>
      </c>
      <c r="AU12" s="582">
        <v>130</v>
      </c>
      <c r="AV12" s="730"/>
      <c r="AW12" s="731"/>
      <c r="AX12" s="729"/>
      <c r="AY12" s="723"/>
      <c r="AZ12" s="729"/>
      <c r="BA12" s="731"/>
    </row>
    <row r="13" spans="1:53" ht="15" customHeight="1" x14ac:dyDescent="0.3">
      <c r="A13" s="238">
        <f>RANK(G13,G$5:G$51,0)</f>
        <v>9</v>
      </c>
      <c r="B13" s="116" t="s">
        <v>140</v>
      </c>
      <c r="C13" s="290" t="s">
        <v>129</v>
      </c>
      <c r="D13" s="117" t="s">
        <v>14</v>
      </c>
      <c r="E13" s="118" t="s">
        <v>141</v>
      </c>
      <c r="F13" s="283" t="s">
        <v>48</v>
      </c>
      <c r="G13" s="301">
        <f>I13+M13+O13+AC13+AM13+AA13</f>
        <v>902</v>
      </c>
      <c r="H13" s="119">
        <v>65.5</v>
      </c>
      <c r="I13" s="138">
        <v>155</v>
      </c>
      <c r="J13" s="119"/>
      <c r="K13" s="289"/>
      <c r="L13" s="89">
        <v>64.8</v>
      </c>
      <c r="M13" s="138">
        <v>148</v>
      </c>
      <c r="N13" s="337">
        <v>65.2</v>
      </c>
      <c r="O13" s="134">
        <v>152</v>
      </c>
      <c r="P13" s="337">
        <v>66.400000000000006</v>
      </c>
      <c r="Q13" s="554">
        <v>114</v>
      </c>
      <c r="R13" s="88">
        <v>64.400000000000006</v>
      </c>
      <c r="S13" s="542">
        <v>144</v>
      </c>
      <c r="T13" s="89"/>
      <c r="U13" s="120"/>
      <c r="V13" s="88"/>
      <c r="W13" s="85"/>
      <c r="X13" s="88"/>
      <c r="Y13" s="120"/>
      <c r="Z13" s="169">
        <v>65.400000000000006</v>
      </c>
      <c r="AA13" s="138">
        <v>154</v>
      </c>
      <c r="AB13" s="119">
        <v>64.7</v>
      </c>
      <c r="AC13" s="138">
        <v>147</v>
      </c>
      <c r="AD13" s="89"/>
      <c r="AE13" s="120"/>
      <c r="AF13" s="88"/>
      <c r="AG13" s="85"/>
      <c r="AH13" s="88"/>
      <c r="AI13" s="120"/>
      <c r="AJ13" s="541">
        <v>61.4</v>
      </c>
      <c r="AK13" s="542">
        <v>114</v>
      </c>
      <c r="AL13" s="539">
        <v>64.599999999999994</v>
      </c>
      <c r="AM13" s="134">
        <v>146</v>
      </c>
      <c r="AN13" s="539">
        <v>64.2</v>
      </c>
      <c r="AO13" s="542">
        <v>92</v>
      </c>
      <c r="AP13" s="581"/>
      <c r="AQ13" s="582"/>
      <c r="AR13" s="580"/>
      <c r="AS13" s="573"/>
      <c r="AT13" s="580"/>
      <c r="AU13" s="582"/>
      <c r="AV13" s="730"/>
      <c r="AW13" s="731"/>
      <c r="AX13" s="729"/>
      <c r="AY13" s="723"/>
      <c r="AZ13" s="729"/>
      <c r="BA13" s="731"/>
    </row>
    <row r="14" spans="1:53" ht="15" customHeight="1" x14ac:dyDescent="0.3">
      <c r="A14" s="533">
        <f>RANK(G14,G$5:G$51,0)</f>
        <v>10</v>
      </c>
      <c r="B14" s="95" t="s">
        <v>126</v>
      </c>
      <c r="C14" s="65" t="s">
        <v>122</v>
      </c>
      <c r="D14" s="66" t="s">
        <v>14</v>
      </c>
      <c r="E14" s="118" t="s">
        <v>194</v>
      </c>
      <c r="F14" s="283" t="s">
        <v>48</v>
      </c>
      <c r="G14" s="534">
        <f>S14+AA14+AQ14+AK14+AM14+AS14</f>
        <v>830</v>
      </c>
      <c r="H14" s="119"/>
      <c r="I14" s="289"/>
      <c r="J14" s="119"/>
      <c r="K14" s="289"/>
      <c r="L14" s="467"/>
      <c r="M14" s="507"/>
      <c r="N14" s="337"/>
      <c r="O14" s="334"/>
      <c r="P14" s="337"/>
      <c r="Q14" s="336"/>
      <c r="R14" s="88">
        <v>62.5</v>
      </c>
      <c r="S14" s="138">
        <v>125</v>
      </c>
      <c r="T14" s="89"/>
      <c r="U14" s="120"/>
      <c r="V14" s="88"/>
      <c r="W14" s="85"/>
      <c r="X14" s="88"/>
      <c r="Y14" s="120"/>
      <c r="Z14" s="119">
        <v>63.3</v>
      </c>
      <c r="AA14" s="138">
        <v>133</v>
      </c>
      <c r="AB14" s="119">
        <v>61.6</v>
      </c>
      <c r="AC14" s="582">
        <v>116</v>
      </c>
      <c r="AD14" s="89"/>
      <c r="AE14" s="138"/>
      <c r="AF14" s="88"/>
      <c r="AG14" s="134"/>
      <c r="AH14" s="88"/>
      <c r="AI14" s="138"/>
      <c r="AJ14" s="541">
        <v>64.2</v>
      </c>
      <c r="AK14" s="138">
        <v>142</v>
      </c>
      <c r="AL14" s="539">
        <v>64.900000000000006</v>
      </c>
      <c r="AM14" s="134">
        <v>149</v>
      </c>
      <c r="AN14" s="539">
        <v>66.7</v>
      </c>
      <c r="AO14" s="582">
        <v>117</v>
      </c>
      <c r="AP14" s="581">
        <v>63.2</v>
      </c>
      <c r="AQ14" s="138">
        <v>132</v>
      </c>
      <c r="AR14" s="580">
        <v>64.900000000000006</v>
      </c>
      <c r="AS14" s="134">
        <v>149</v>
      </c>
      <c r="AT14" s="580">
        <v>64.8</v>
      </c>
      <c r="AU14" s="582">
        <v>98</v>
      </c>
      <c r="AV14" s="730"/>
      <c r="AW14" s="731"/>
      <c r="AX14" s="729"/>
      <c r="AY14" s="723"/>
      <c r="AZ14" s="729"/>
      <c r="BA14" s="731"/>
    </row>
    <row r="15" spans="1:53" ht="15" customHeight="1" x14ac:dyDescent="0.3">
      <c r="A15" s="533">
        <f>RANK(G15,G$5:G$51,0)</f>
        <v>11</v>
      </c>
      <c r="B15" s="116" t="s">
        <v>89</v>
      </c>
      <c r="C15" s="290">
        <v>2006</v>
      </c>
      <c r="D15" s="117" t="s">
        <v>14</v>
      </c>
      <c r="E15" s="118" t="s">
        <v>90</v>
      </c>
      <c r="F15" s="278" t="s">
        <v>91</v>
      </c>
      <c r="G15" s="534">
        <f>I15+M15+O15+Q15+S15</f>
        <v>823</v>
      </c>
      <c r="H15" s="119">
        <v>68.5</v>
      </c>
      <c r="I15" s="289">
        <v>185</v>
      </c>
      <c r="J15" s="119"/>
      <c r="K15" s="289"/>
      <c r="L15" s="89">
        <v>67.599999999999994</v>
      </c>
      <c r="M15" s="120">
        <v>176</v>
      </c>
      <c r="N15" s="337">
        <v>65.900000000000006</v>
      </c>
      <c r="O15" s="334">
        <v>159</v>
      </c>
      <c r="P15" s="337">
        <v>67.599999999999994</v>
      </c>
      <c r="Q15" s="336">
        <v>126</v>
      </c>
      <c r="R15" s="88">
        <v>67.7</v>
      </c>
      <c r="S15" s="120">
        <v>177</v>
      </c>
      <c r="T15" s="89"/>
      <c r="U15" s="120"/>
      <c r="V15" s="88"/>
      <c r="W15" s="85"/>
      <c r="X15" s="88"/>
      <c r="Y15" s="120"/>
      <c r="Z15" s="169"/>
      <c r="AA15" s="464"/>
      <c r="AB15" s="119"/>
      <c r="AC15" s="120"/>
      <c r="AD15" s="89"/>
      <c r="AE15" s="138"/>
      <c r="AF15" s="88"/>
      <c r="AG15" s="134"/>
      <c r="AH15" s="88"/>
      <c r="AI15" s="138"/>
      <c r="AJ15" s="541"/>
      <c r="AK15" s="542"/>
      <c r="AL15" s="539"/>
      <c r="AM15" s="540"/>
      <c r="AN15" s="539"/>
      <c r="AO15" s="542"/>
      <c r="AP15" s="581"/>
      <c r="AQ15" s="582"/>
      <c r="AR15" s="580"/>
      <c r="AS15" s="573"/>
      <c r="AT15" s="580"/>
      <c r="AU15" s="582"/>
      <c r="AV15" s="730"/>
      <c r="AW15" s="731"/>
      <c r="AX15" s="729"/>
      <c r="AY15" s="723"/>
      <c r="AZ15" s="729"/>
      <c r="BA15" s="731"/>
    </row>
    <row r="16" spans="1:53" ht="15" customHeight="1" x14ac:dyDescent="0.3">
      <c r="A16" s="533">
        <f>RANK(G16,G$5:G$51,0)</f>
        <v>12</v>
      </c>
      <c r="B16" s="95" t="s">
        <v>124</v>
      </c>
      <c r="C16" s="65" t="s">
        <v>101</v>
      </c>
      <c r="D16" s="66" t="s">
        <v>14</v>
      </c>
      <c r="E16" s="118" t="s">
        <v>125</v>
      </c>
      <c r="F16" s="283" t="s">
        <v>48</v>
      </c>
      <c r="G16" s="534">
        <f>I16+AA16+AK16+AM16+AO16</f>
        <v>814</v>
      </c>
      <c r="H16" s="126">
        <v>67.099999999999994</v>
      </c>
      <c r="I16" s="289">
        <v>171</v>
      </c>
      <c r="J16" s="126"/>
      <c r="K16" s="289"/>
      <c r="L16" s="89"/>
      <c r="M16" s="120"/>
      <c r="N16" s="337"/>
      <c r="O16" s="334"/>
      <c r="P16" s="337"/>
      <c r="Q16" s="336"/>
      <c r="R16" s="88"/>
      <c r="S16" s="120"/>
      <c r="T16" s="89"/>
      <c r="U16" s="138"/>
      <c r="V16" s="88"/>
      <c r="W16" s="85"/>
      <c r="X16" s="88"/>
      <c r="Y16" s="195"/>
      <c r="Z16" s="169">
        <v>67.5</v>
      </c>
      <c r="AA16" s="464">
        <v>175</v>
      </c>
      <c r="AB16" s="126"/>
      <c r="AC16" s="120"/>
      <c r="AD16" s="89"/>
      <c r="AE16" s="138"/>
      <c r="AF16" s="88"/>
      <c r="AG16" s="134"/>
      <c r="AH16" s="88"/>
      <c r="AI16" s="556"/>
      <c r="AJ16" s="541">
        <v>67.3</v>
      </c>
      <c r="AK16" s="542">
        <v>173</v>
      </c>
      <c r="AL16" s="539">
        <v>67.5</v>
      </c>
      <c r="AM16" s="540">
        <v>175</v>
      </c>
      <c r="AN16" s="539">
        <v>67</v>
      </c>
      <c r="AO16" s="542">
        <v>120</v>
      </c>
      <c r="AP16" s="581"/>
      <c r="AQ16" s="582"/>
      <c r="AR16" s="580"/>
      <c r="AS16" s="573"/>
      <c r="AT16" s="580"/>
      <c r="AU16" s="582"/>
      <c r="AV16" s="730"/>
      <c r="AW16" s="731"/>
      <c r="AX16" s="729"/>
      <c r="AY16" s="723"/>
      <c r="AZ16" s="729"/>
      <c r="BA16" s="731"/>
    </row>
    <row r="17" spans="1:53" ht="15" customHeight="1" x14ac:dyDescent="0.3">
      <c r="A17" s="238">
        <f>RANK(G17,G$5:G$51,0)</f>
        <v>13</v>
      </c>
      <c r="B17" s="95" t="s">
        <v>78</v>
      </c>
      <c r="C17" s="65">
        <v>2006</v>
      </c>
      <c r="D17" s="66" t="s">
        <v>14</v>
      </c>
      <c r="E17" s="118" t="s">
        <v>79</v>
      </c>
      <c r="F17" s="100" t="s">
        <v>70</v>
      </c>
      <c r="G17" s="301">
        <f>I17+M17+O17+AK17+AA17+AM17</f>
        <v>770</v>
      </c>
      <c r="H17" s="119">
        <v>62.8</v>
      </c>
      <c r="I17" s="138">
        <v>128</v>
      </c>
      <c r="J17" s="119"/>
      <c r="K17" s="741"/>
      <c r="L17" s="89">
        <v>62.1</v>
      </c>
      <c r="M17" s="138">
        <v>121</v>
      </c>
      <c r="N17" s="337">
        <v>63.1</v>
      </c>
      <c r="O17" s="134">
        <v>131</v>
      </c>
      <c r="P17" s="337">
        <v>62.4</v>
      </c>
      <c r="Q17" s="336">
        <v>0</v>
      </c>
      <c r="R17" s="88"/>
      <c r="S17" s="120"/>
      <c r="T17" s="89"/>
      <c r="U17" s="120"/>
      <c r="V17" s="88"/>
      <c r="W17" s="85"/>
      <c r="X17" s="88"/>
      <c r="Y17" s="120"/>
      <c r="Z17" s="169">
        <v>61.5</v>
      </c>
      <c r="AA17" s="138">
        <v>115</v>
      </c>
      <c r="AB17" s="119"/>
      <c r="AC17" s="120"/>
      <c r="AD17" s="89"/>
      <c r="AE17" s="138"/>
      <c r="AF17" s="88"/>
      <c r="AG17" s="134"/>
      <c r="AH17" s="88"/>
      <c r="AI17" s="138"/>
      <c r="AJ17" s="541">
        <v>62.8</v>
      </c>
      <c r="AK17" s="138">
        <v>128</v>
      </c>
      <c r="AL17" s="539">
        <v>64.7</v>
      </c>
      <c r="AM17" s="134">
        <v>147</v>
      </c>
      <c r="AN17" s="539"/>
      <c r="AO17" s="542"/>
      <c r="AP17" s="581"/>
      <c r="AQ17" s="582"/>
      <c r="AR17" s="580"/>
      <c r="AS17" s="573"/>
      <c r="AT17" s="580"/>
      <c r="AU17" s="582"/>
      <c r="AV17" s="730"/>
      <c r="AW17" s="731"/>
      <c r="AX17" s="729"/>
      <c r="AY17" s="723"/>
      <c r="AZ17" s="729"/>
      <c r="BA17" s="731"/>
    </row>
    <row r="18" spans="1:53" ht="15" customHeight="1" x14ac:dyDescent="0.3">
      <c r="A18" s="422">
        <f>RANK(G18,G$5:G$51,0)</f>
        <v>14</v>
      </c>
      <c r="B18" s="95" t="s">
        <v>98</v>
      </c>
      <c r="C18" s="65" t="s">
        <v>99</v>
      </c>
      <c r="D18" s="66" t="s">
        <v>14</v>
      </c>
      <c r="E18" s="67" t="s">
        <v>255</v>
      </c>
      <c r="F18" s="567" t="s">
        <v>48</v>
      </c>
      <c r="G18" s="423">
        <f>AK18+AM18+AQ18+AS18+AU18</f>
        <v>764</v>
      </c>
      <c r="H18" s="112"/>
      <c r="I18" s="288"/>
      <c r="J18" s="112"/>
      <c r="K18" s="288"/>
      <c r="L18" s="306"/>
      <c r="M18" s="194"/>
      <c r="N18" s="337"/>
      <c r="O18" s="334"/>
      <c r="P18" s="337"/>
      <c r="Q18" s="334"/>
      <c r="R18" s="88"/>
      <c r="S18" s="85"/>
      <c r="T18" s="88"/>
      <c r="U18" s="85"/>
      <c r="V18" s="88"/>
      <c r="W18" s="85"/>
      <c r="X18" s="88"/>
      <c r="Y18" s="85"/>
      <c r="Z18" s="112"/>
      <c r="AA18" s="463"/>
      <c r="AB18" s="112"/>
      <c r="AC18" s="85"/>
      <c r="AD18" s="88"/>
      <c r="AE18" s="134"/>
      <c r="AF18" s="88"/>
      <c r="AG18" s="134"/>
      <c r="AH18" s="88"/>
      <c r="AI18" s="134"/>
      <c r="AJ18" s="539">
        <v>65.900000000000006</v>
      </c>
      <c r="AK18" s="540">
        <v>159</v>
      </c>
      <c r="AL18" s="539">
        <v>67.599999999999994</v>
      </c>
      <c r="AM18" s="540">
        <v>176</v>
      </c>
      <c r="AN18" s="539"/>
      <c r="AO18" s="540"/>
      <c r="AP18" s="580">
        <v>65.400000000000006</v>
      </c>
      <c r="AQ18" s="573">
        <v>154</v>
      </c>
      <c r="AR18" s="580">
        <v>65.8</v>
      </c>
      <c r="AS18" s="573">
        <v>158</v>
      </c>
      <c r="AT18" s="580">
        <v>66.7</v>
      </c>
      <c r="AU18" s="573">
        <v>117</v>
      </c>
      <c r="AV18" s="729"/>
      <c r="AW18" s="723"/>
      <c r="AX18" s="729"/>
      <c r="AY18" s="723"/>
      <c r="AZ18" s="729"/>
      <c r="BA18" s="723"/>
    </row>
    <row r="19" spans="1:53" ht="15" customHeight="1" x14ac:dyDescent="0.3">
      <c r="A19" s="533">
        <f>RANK(G19,G$5:G$51,0)</f>
        <v>15</v>
      </c>
      <c r="B19" s="95" t="s">
        <v>136</v>
      </c>
      <c r="C19" s="65" t="s">
        <v>131</v>
      </c>
      <c r="D19" s="66" t="s">
        <v>14</v>
      </c>
      <c r="E19" s="67" t="s">
        <v>137</v>
      </c>
      <c r="F19" s="283" t="s">
        <v>48</v>
      </c>
      <c r="G19" s="534">
        <f>I19+M19+O19+Q19</f>
        <v>597</v>
      </c>
      <c r="H19" s="112">
        <v>66.3</v>
      </c>
      <c r="I19" s="288">
        <v>163</v>
      </c>
      <c r="J19" s="112"/>
      <c r="K19" s="288"/>
      <c r="L19" s="88">
        <v>65.7</v>
      </c>
      <c r="M19" s="85">
        <v>157</v>
      </c>
      <c r="N19" s="337">
        <v>66.099999999999994</v>
      </c>
      <c r="O19" s="334">
        <v>161</v>
      </c>
      <c r="P19" s="337">
        <v>66.599999999999994</v>
      </c>
      <c r="Q19" s="334">
        <v>116</v>
      </c>
      <c r="R19" s="88"/>
      <c r="S19" s="85"/>
      <c r="T19" s="88"/>
      <c r="U19" s="85"/>
      <c r="V19" s="88"/>
      <c r="W19" s="85"/>
      <c r="X19" s="88"/>
      <c r="Y19" s="85"/>
      <c r="Z19" s="115"/>
      <c r="AA19" s="463"/>
      <c r="AB19" s="112"/>
      <c r="AC19" s="85"/>
      <c r="AD19" s="88"/>
      <c r="AE19" s="555"/>
      <c r="AF19" s="88"/>
      <c r="AG19" s="134"/>
      <c r="AH19" s="88"/>
      <c r="AI19" s="134"/>
      <c r="AJ19" s="539"/>
      <c r="AK19" s="540"/>
      <c r="AL19" s="539"/>
      <c r="AM19" s="540"/>
      <c r="AN19" s="539"/>
      <c r="AO19" s="540"/>
      <c r="AP19" s="580"/>
      <c r="AQ19" s="573"/>
      <c r="AR19" s="580"/>
      <c r="AS19" s="573"/>
      <c r="AT19" s="580"/>
      <c r="AU19" s="573"/>
      <c r="AV19" s="729"/>
      <c r="AW19" s="723"/>
      <c r="AX19" s="729"/>
      <c r="AY19" s="723"/>
      <c r="AZ19" s="729"/>
      <c r="BA19" s="723"/>
    </row>
    <row r="20" spans="1:53" ht="15" customHeight="1" x14ac:dyDescent="0.3">
      <c r="A20" s="533">
        <f>RANK(G20,G$5:G$51,0)</f>
        <v>16</v>
      </c>
      <c r="B20" s="113" t="s">
        <v>193</v>
      </c>
      <c r="C20" s="114">
        <v>2006</v>
      </c>
      <c r="D20" s="586" t="s">
        <v>14</v>
      </c>
      <c r="E20" s="462" t="s">
        <v>127</v>
      </c>
      <c r="F20" s="327" t="s">
        <v>48</v>
      </c>
      <c r="G20" s="534">
        <f>AA20+AK20+AM20+AO20</f>
        <v>585</v>
      </c>
      <c r="H20" s="84"/>
      <c r="I20" s="288"/>
      <c r="J20" s="84"/>
      <c r="K20" s="288"/>
      <c r="L20" s="88"/>
      <c r="M20" s="85"/>
      <c r="N20" s="338"/>
      <c r="O20" s="339"/>
      <c r="P20" s="337"/>
      <c r="Q20" s="334"/>
      <c r="R20" s="88"/>
      <c r="S20" s="85"/>
      <c r="T20" s="88"/>
      <c r="U20" s="142"/>
      <c r="V20" s="88"/>
      <c r="W20" s="85"/>
      <c r="X20" s="88"/>
      <c r="Y20" s="139"/>
      <c r="Z20" s="115">
        <v>66.2</v>
      </c>
      <c r="AA20" s="463">
        <v>162</v>
      </c>
      <c r="AB20" s="115"/>
      <c r="AC20" s="85"/>
      <c r="AD20" s="88"/>
      <c r="AE20" s="142"/>
      <c r="AF20" s="88"/>
      <c r="AG20" s="85"/>
      <c r="AH20" s="88"/>
      <c r="AI20" s="139"/>
      <c r="AJ20" s="539">
        <v>66.2</v>
      </c>
      <c r="AK20" s="540">
        <v>162</v>
      </c>
      <c r="AL20" s="539">
        <v>65.400000000000006</v>
      </c>
      <c r="AM20" s="540">
        <v>154</v>
      </c>
      <c r="AN20" s="539">
        <v>65.7</v>
      </c>
      <c r="AO20" s="540">
        <v>107</v>
      </c>
      <c r="AP20" s="580"/>
      <c r="AQ20" s="573"/>
      <c r="AR20" s="580"/>
      <c r="AS20" s="573"/>
      <c r="AT20" s="580"/>
      <c r="AU20" s="573"/>
      <c r="AV20" s="729"/>
      <c r="AW20" s="723"/>
      <c r="AX20" s="729"/>
      <c r="AY20" s="723"/>
      <c r="AZ20" s="729"/>
      <c r="BA20" s="723"/>
    </row>
    <row r="21" spans="1:53" ht="15" customHeight="1" x14ac:dyDescent="0.3">
      <c r="A21" s="533">
        <f>RANK(G21,G$5:G$51,0)</f>
        <v>17</v>
      </c>
      <c r="B21" s="95" t="s">
        <v>54</v>
      </c>
      <c r="C21" s="65">
        <v>2007</v>
      </c>
      <c r="D21" s="66" t="s">
        <v>14</v>
      </c>
      <c r="E21" s="740" t="s">
        <v>277</v>
      </c>
      <c r="F21" s="327" t="s">
        <v>48</v>
      </c>
      <c r="G21" s="534">
        <f>AW21+AY21+BA21</f>
        <v>577</v>
      </c>
      <c r="H21" s="84"/>
      <c r="I21" s="288"/>
      <c r="J21" s="84"/>
      <c r="K21" s="288"/>
      <c r="L21" s="88"/>
      <c r="M21" s="85"/>
      <c r="N21" s="338"/>
      <c r="O21" s="339"/>
      <c r="P21" s="337"/>
      <c r="Q21" s="334"/>
      <c r="R21" s="88"/>
      <c r="S21" s="134"/>
      <c r="T21" s="88"/>
      <c r="U21" s="142"/>
      <c r="V21" s="88"/>
      <c r="W21" s="85"/>
      <c r="X21" s="88"/>
      <c r="Y21" s="139"/>
      <c r="Z21" s="115"/>
      <c r="AA21" s="134"/>
      <c r="AB21" s="115"/>
      <c r="AC21" s="134"/>
      <c r="AD21" s="88"/>
      <c r="AE21" s="142"/>
      <c r="AF21" s="88"/>
      <c r="AG21" s="85"/>
      <c r="AH21" s="88"/>
      <c r="AI21" s="139"/>
      <c r="AJ21" s="539"/>
      <c r="AK21" s="134"/>
      <c r="AL21" s="539"/>
      <c r="AM21" s="134"/>
      <c r="AN21" s="539"/>
      <c r="AO21" s="573"/>
      <c r="AP21" s="580"/>
      <c r="AQ21" s="134"/>
      <c r="AR21" s="580"/>
      <c r="AS21" s="573"/>
      <c r="AT21" s="580"/>
      <c r="AU21" s="573"/>
      <c r="AV21" s="729">
        <v>70.5</v>
      </c>
      <c r="AW21" s="723">
        <v>205</v>
      </c>
      <c r="AX21" s="729">
        <v>69.5</v>
      </c>
      <c r="AY21" s="723">
        <v>195</v>
      </c>
      <c r="AZ21" s="729">
        <v>72.7</v>
      </c>
      <c r="BA21" s="723">
        <v>177</v>
      </c>
    </row>
    <row r="22" spans="1:53" ht="15" customHeight="1" x14ac:dyDescent="0.3">
      <c r="A22" s="533">
        <f>RANK(G22,G$5:G$51,0)</f>
        <v>18</v>
      </c>
      <c r="B22" s="95" t="s">
        <v>133</v>
      </c>
      <c r="C22" s="65" t="s">
        <v>110</v>
      </c>
      <c r="D22" s="66" t="s">
        <v>14</v>
      </c>
      <c r="E22" s="538" t="s">
        <v>154</v>
      </c>
      <c r="F22" s="327" t="s">
        <v>48</v>
      </c>
      <c r="G22" s="534">
        <f>AK22+AM22+AO22</f>
        <v>445</v>
      </c>
      <c r="H22" s="84"/>
      <c r="I22" s="288"/>
      <c r="J22" s="84"/>
      <c r="K22" s="288"/>
      <c r="L22" s="88"/>
      <c r="M22" s="85"/>
      <c r="N22" s="338"/>
      <c r="O22" s="339"/>
      <c r="P22" s="337"/>
      <c r="Q22" s="334"/>
      <c r="R22" s="88"/>
      <c r="S22" s="85"/>
      <c r="T22" s="88"/>
      <c r="U22" s="142"/>
      <c r="V22" s="88"/>
      <c r="W22" s="85"/>
      <c r="X22" s="88"/>
      <c r="Y22" s="139"/>
      <c r="Z22" s="115"/>
      <c r="AA22" s="463"/>
      <c r="AB22" s="115"/>
      <c r="AC22" s="85"/>
      <c r="AD22" s="88"/>
      <c r="AE22" s="142"/>
      <c r="AF22" s="88"/>
      <c r="AG22" s="85"/>
      <c r="AH22" s="88"/>
      <c r="AI22" s="139"/>
      <c r="AJ22" s="539">
        <v>65.5</v>
      </c>
      <c r="AK22" s="540">
        <v>155</v>
      </c>
      <c r="AL22" s="539">
        <v>66.5</v>
      </c>
      <c r="AM22" s="540">
        <v>165</v>
      </c>
      <c r="AN22" s="539">
        <v>67.5</v>
      </c>
      <c r="AO22" s="540">
        <v>125</v>
      </c>
      <c r="AP22" s="580"/>
      <c r="AQ22" s="573"/>
      <c r="AR22" s="580"/>
      <c r="AS22" s="573"/>
      <c r="AT22" s="580"/>
      <c r="AU22" s="573"/>
      <c r="AV22" s="729"/>
      <c r="AW22" s="723"/>
      <c r="AX22" s="729"/>
      <c r="AY22" s="723"/>
      <c r="AZ22" s="729"/>
      <c r="BA22" s="723"/>
    </row>
    <row r="23" spans="1:53" ht="15" customHeight="1" x14ac:dyDescent="0.3">
      <c r="A23" s="238">
        <f>RANK(G23,G$5:G$51,0)</f>
        <v>19</v>
      </c>
      <c r="B23" s="95" t="s">
        <v>102</v>
      </c>
      <c r="C23" s="65">
        <v>2009</v>
      </c>
      <c r="D23" s="66" t="s">
        <v>87</v>
      </c>
      <c r="E23" s="462" t="s">
        <v>238</v>
      </c>
      <c r="F23" s="327" t="s">
        <v>48</v>
      </c>
      <c r="G23" s="280">
        <f>AA23+AK23+AM23</f>
        <v>444</v>
      </c>
      <c r="H23" s="84"/>
      <c r="I23" s="288"/>
      <c r="J23" s="84"/>
      <c r="K23" s="288"/>
      <c r="L23" s="88"/>
      <c r="M23" s="85"/>
      <c r="N23" s="338"/>
      <c r="O23" s="339"/>
      <c r="P23" s="337"/>
      <c r="Q23" s="334"/>
      <c r="R23" s="88"/>
      <c r="S23" s="85"/>
      <c r="T23" s="88"/>
      <c r="U23" s="142"/>
      <c r="V23" s="88"/>
      <c r="W23" s="85"/>
      <c r="X23" s="88"/>
      <c r="Y23" s="139"/>
      <c r="Z23" s="115">
        <v>64.3</v>
      </c>
      <c r="AA23" s="463">
        <v>143</v>
      </c>
      <c r="AB23" s="115"/>
      <c r="AC23" s="85"/>
      <c r="AD23" s="88"/>
      <c r="AE23" s="142"/>
      <c r="AF23" s="88"/>
      <c r="AG23" s="85"/>
      <c r="AH23" s="88"/>
      <c r="AI23" s="139"/>
      <c r="AJ23" s="539">
        <v>66.5</v>
      </c>
      <c r="AK23" s="540">
        <v>165</v>
      </c>
      <c r="AL23" s="539">
        <v>63.6</v>
      </c>
      <c r="AM23" s="540">
        <v>136</v>
      </c>
      <c r="AN23" s="539"/>
      <c r="AO23" s="540"/>
      <c r="AP23" s="580"/>
      <c r="AQ23" s="573"/>
      <c r="AR23" s="580"/>
      <c r="AS23" s="573"/>
      <c r="AT23" s="580"/>
      <c r="AU23" s="573"/>
      <c r="AV23" s="729"/>
      <c r="AW23" s="723"/>
      <c r="AX23" s="729"/>
      <c r="AY23" s="723"/>
      <c r="AZ23" s="729"/>
      <c r="BA23" s="723"/>
    </row>
    <row r="24" spans="1:53" ht="15" customHeight="1" x14ac:dyDescent="0.3">
      <c r="A24" s="299">
        <f>RANK(G24,G$5:G$51,0)</f>
        <v>20</v>
      </c>
      <c r="B24" s="95" t="s">
        <v>78</v>
      </c>
      <c r="C24" s="65">
        <v>2006</v>
      </c>
      <c r="D24" s="66" t="s">
        <v>14</v>
      </c>
      <c r="E24" s="118" t="s">
        <v>184</v>
      </c>
      <c r="F24" s="567" t="s">
        <v>70</v>
      </c>
      <c r="G24" s="301">
        <f>AK24+AM24+AO24</f>
        <v>426</v>
      </c>
      <c r="H24" s="119"/>
      <c r="I24" s="289"/>
      <c r="J24" s="119"/>
      <c r="K24" s="289"/>
      <c r="L24" s="89"/>
      <c r="M24" s="120"/>
      <c r="N24" s="337"/>
      <c r="O24" s="334"/>
      <c r="P24" s="337"/>
      <c r="Q24" s="336"/>
      <c r="R24" s="88"/>
      <c r="S24" s="120"/>
      <c r="T24" s="89"/>
      <c r="U24" s="120"/>
      <c r="V24" s="88"/>
      <c r="W24" s="85"/>
      <c r="X24" s="88"/>
      <c r="Y24" s="120"/>
      <c r="Z24" s="169"/>
      <c r="AA24" s="464"/>
      <c r="AB24" s="119"/>
      <c r="AC24" s="120"/>
      <c r="AD24" s="89"/>
      <c r="AE24" s="308"/>
      <c r="AF24" s="88"/>
      <c r="AG24" s="134"/>
      <c r="AH24" s="88"/>
      <c r="AI24" s="138"/>
      <c r="AJ24" s="541">
        <v>65.900000000000006</v>
      </c>
      <c r="AK24" s="542">
        <v>159</v>
      </c>
      <c r="AL24" s="539">
        <v>65.900000000000006</v>
      </c>
      <c r="AM24" s="540">
        <v>159</v>
      </c>
      <c r="AN24" s="539">
        <v>65.8</v>
      </c>
      <c r="AO24" s="542">
        <v>108</v>
      </c>
      <c r="AP24" s="581"/>
      <c r="AQ24" s="582"/>
      <c r="AR24" s="580"/>
      <c r="AS24" s="573"/>
      <c r="AT24" s="580"/>
      <c r="AU24" s="582"/>
      <c r="AV24" s="730"/>
      <c r="AW24" s="731"/>
      <c r="AX24" s="729"/>
      <c r="AY24" s="723"/>
      <c r="AZ24" s="729"/>
      <c r="BA24" s="731"/>
    </row>
    <row r="25" spans="1:53" ht="15" customHeight="1" x14ac:dyDescent="0.3">
      <c r="A25" s="533">
        <f>RANK(G25,G$5:G$51,0)</f>
        <v>21</v>
      </c>
      <c r="B25" s="95" t="s">
        <v>121</v>
      </c>
      <c r="C25" s="65" t="s">
        <v>122</v>
      </c>
      <c r="D25" s="66" t="s">
        <v>14</v>
      </c>
      <c r="E25" s="118" t="s">
        <v>164</v>
      </c>
      <c r="F25" s="283" t="s">
        <v>48</v>
      </c>
      <c r="G25" s="534">
        <f>M25+O25+Q25</f>
        <v>399</v>
      </c>
      <c r="H25" s="126"/>
      <c r="I25" s="289"/>
      <c r="J25" s="126"/>
      <c r="K25" s="289"/>
      <c r="L25" s="89">
        <v>65.2</v>
      </c>
      <c r="M25" s="120">
        <v>152</v>
      </c>
      <c r="N25" s="337">
        <v>66.099999999999994</v>
      </c>
      <c r="O25" s="334">
        <v>161</v>
      </c>
      <c r="P25" s="337">
        <v>63.6</v>
      </c>
      <c r="Q25" s="336">
        <v>86</v>
      </c>
      <c r="R25" s="88"/>
      <c r="S25" s="120"/>
      <c r="T25" s="89"/>
      <c r="U25" s="176"/>
      <c r="V25" s="88"/>
      <c r="W25" s="85"/>
      <c r="X25" s="88"/>
      <c r="Y25" s="195"/>
      <c r="Z25" s="169"/>
      <c r="AA25" s="464"/>
      <c r="AB25" s="169"/>
      <c r="AC25" s="120"/>
      <c r="AD25" s="89"/>
      <c r="AE25" s="176"/>
      <c r="AF25" s="88"/>
      <c r="AG25" s="85"/>
      <c r="AH25" s="88"/>
      <c r="AI25" s="195"/>
      <c r="AJ25" s="541"/>
      <c r="AK25" s="542"/>
      <c r="AL25" s="539"/>
      <c r="AM25" s="540"/>
      <c r="AN25" s="539"/>
      <c r="AO25" s="542"/>
      <c r="AP25" s="581"/>
      <c r="AQ25" s="582"/>
      <c r="AR25" s="580"/>
      <c r="AS25" s="573"/>
      <c r="AT25" s="580"/>
      <c r="AU25" s="582"/>
      <c r="AV25" s="730"/>
      <c r="AW25" s="731"/>
      <c r="AX25" s="729"/>
      <c r="AY25" s="723"/>
      <c r="AZ25" s="729"/>
      <c r="BA25" s="731"/>
    </row>
    <row r="26" spans="1:53" ht="15" customHeight="1" x14ac:dyDescent="0.3">
      <c r="A26" s="238">
        <f>RANK(G26,G$5:G$51,0)</f>
        <v>22</v>
      </c>
      <c r="B26" s="95" t="s">
        <v>121</v>
      </c>
      <c r="C26" s="65" t="s">
        <v>122</v>
      </c>
      <c r="D26" s="66" t="s">
        <v>14</v>
      </c>
      <c r="E26" s="118" t="s">
        <v>43</v>
      </c>
      <c r="F26" s="283" t="s">
        <v>48</v>
      </c>
      <c r="G26" s="280">
        <f>U26+W26+Y26</f>
        <v>382</v>
      </c>
      <c r="H26" s="126"/>
      <c r="I26" s="289"/>
      <c r="J26" s="126"/>
      <c r="K26" s="289"/>
      <c r="L26" s="89"/>
      <c r="M26" s="120"/>
      <c r="N26" s="337"/>
      <c r="O26" s="334"/>
      <c r="P26" s="337"/>
      <c r="Q26" s="336"/>
      <c r="R26" s="88"/>
      <c r="S26" s="120"/>
      <c r="T26" s="89">
        <v>62.3</v>
      </c>
      <c r="U26" s="176">
        <v>123</v>
      </c>
      <c r="V26" s="88">
        <v>65.400000000000006</v>
      </c>
      <c r="W26" s="85">
        <v>154</v>
      </c>
      <c r="X26" s="88">
        <v>65.5</v>
      </c>
      <c r="Y26" s="195">
        <v>105</v>
      </c>
      <c r="Z26" s="169"/>
      <c r="AA26" s="464"/>
      <c r="AB26" s="169"/>
      <c r="AC26" s="120"/>
      <c r="AD26" s="89"/>
      <c r="AE26" s="176"/>
      <c r="AF26" s="88"/>
      <c r="AG26" s="85"/>
      <c r="AH26" s="88"/>
      <c r="AI26" s="195"/>
      <c r="AJ26" s="541"/>
      <c r="AK26" s="542"/>
      <c r="AL26" s="539"/>
      <c r="AM26" s="540"/>
      <c r="AN26" s="539"/>
      <c r="AO26" s="542"/>
      <c r="AP26" s="581"/>
      <c r="AQ26" s="582"/>
      <c r="AR26" s="580"/>
      <c r="AS26" s="573"/>
      <c r="AT26" s="580"/>
      <c r="AU26" s="582"/>
      <c r="AV26" s="730"/>
      <c r="AW26" s="731"/>
      <c r="AX26" s="729"/>
      <c r="AY26" s="723"/>
      <c r="AZ26" s="729"/>
      <c r="BA26" s="731"/>
    </row>
    <row r="27" spans="1:53" ht="15" customHeight="1" x14ac:dyDescent="0.3">
      <c r="A27" s="238">
        <f>RANK(G27,G$5:G$51,0)</f>
        <v>23</v>
      </c>
      <c r="B27" s="95" t="s">
        <v>172</v>
      </c>
      <c r="C27" s="21">
        <v>2009</v>
      </c>
      <c r="D27" s="66" t="s">
        <v>87</v>
      </c>
      <c r="E27" s="67" t="s">
        <v>245</v>
      </c>
      <c r="F27" s="567" t="s">
        <v>70</v>
      </c>
      <c r="G27" s="301">
        <f>AK27+AM27+AO27</f>
        <v>342</v>
      </c>
      <c r="H27" s="112"/>
      <c r="I27" s="288"/>
      <c r="J27" s="112"/>
      <c r="K27" s="288"/>
      <c r="L27" s="88"/>
      <c r="M27" s="85"/>
      <c r="N27" s="337"/>
      <c r="O27" s="334"/>
      <c r="P27" s="337"/>
      <c r="Q27" s="334"/>
      <c r="R27" s="88"/>
      <c r="S27" s="85"/>
      <c r="T27" s="88"/>
      <c r="U27" s="85"/>
      <c r="V27" s="88"/>
      <c r="W27" s="85"/>
      <c r="X27" s="88"/>
      <c r="Y27" s="85"/>
      <c r="Z27" s="115"/>
      <c r="AA27" s="463"/>
      <c r="AB27" s="112"/>
      <c r="AC27" s="85"/>
      <c r="AD27" s="88"/>
      <c r="AE27" s="555"/>
      <c r="AF27" s="88"/>
      <c r="AG27" s="134"/>
      <c r="AH27" s="88"/>
      <c r="AI27" s="134"/>
      <c r="AJ27" s="539">
        <v>63.9</v>
      </c>
      <c r="AK27" s="540">
        <v>139</v>
      </c>
      <c r="AL27" s="539">
        <v>61.7</v>
      </c>
      <c r="AM27" s="540">
        <v>117</v>
      </c>
      <c r="AN27" s="539">
        <v>63.6</v>
      </c>
      <c r="AO27" s="540">
        <v>86</v>
      </c>
      <c r="AP27" s="580"/>
      <c r="AQ27" s="573"/>
      <c r="AR27" s="580"/>
      <c r="AS27" s="573"/>
      <c r="AT27" s="580"/>
      <c r="AU27" s="573"/>
      <c r="AV27" s="729"/>
      <c r="AW27" s="723"/>
      <c r="AX27" s="729"/>
      <c r="AY27" s="723"/>
      <c r="AZ27" s="729"/>
      <c r="BA27" s="723"/>
    </row>
    <row r="28" spans="1:53" ht="15" customHeight="1" x14ac:dyDescent="0.3">
      <c r="A28" s="238">
        <f>RANK(G28,G$5:G$51,0)</f>
        <v>24</v>
      </c>
      <c r="B28" s="113" t="s">
        <v>130</v>
      </c>
      <c r="C28" s="114" t="s">
        <v>131</v>
      </c>
      <c r="D28" s="141" t="s">
        <v>14</v>
      </c>
      <c r="E28" s="326" t="s">
        <v>125</v>
      </c>
      <c r="F28" s="283" t="s">
        <v>48</v>
      </c>
      <c r="G28" s="301">
        <f>M28+O28</f>
        <v>324</v>
      </c>
      <c r="H28" s="84"/>
      <c r="I28" s="288"/>
      <c r="J28" s="84"/>
      <c r="K28" s="288"/>
      <c r="L28" s="88">
        <v>66.3</v>
      </c>
      <c r="M28" s="85">
        <v>163</v>
      </c>
      <c r="N28" s="337">
        <v>66.099999999999994</v>
      </c>
      <c r="O28" s="334">
        <v>161</v>
      </c>
      <c r="P28" s="337"/>
      <c r="Q28" s="334"/>
      <c r="R28" s="109"/>
      <c r="S28" s="108"/>
      <c r="T28" s="88"/>
      <c r="U28" s="142"/>
      <c r="V28" s="88"/>
      <c r="W28" s="85"/>
      <c r="X28" s="88"/>
      <c r="Y28" s="139"/>
      <c r="Z28" s="115"/>
      <c r="AA28" s="463"/>
      <c r="AB28" s="115"/>
      <c r="AC28" s="85"/>
      <c r="AD28" s="88"/>
      <c r="AE28" s="142"/>
      <c r="AF28" s="88"/>
      <c r="AG28" s="85"/>
      <c r="AH28" s="88"/>
      <c r="AI28" s="139"/>
      <c r="AJ28" s="539"/>
      <c r="AK28" s="540"/>
      <c r="AL28" s="539"/>
      <c r="AM28" s="540"/>
      <c r="AN28" s="539"/>
      <c r="AO28" s="540"/>
      <c r="AP28" s="580"/>
      <c r="AQ28" s="573"/>
      <c r="AR28" s="580"/>
      <c r="AS28" s="573"/>
      <c r="AT28" s="580"/>
      <c r="AU28" s="573"/>
      <c r="AV28" s="729"/>
      <c r="AW28" s="723"/>
      <c r="AX28" s="729"/>
      <c r="AY28" s="723"/>
      <c r="AZ28" s="729"/>
      <c r="BA28" s="723"/>
    </row>
    <row r="29" spans="1:53" ht="15" customHeight="1" x14ac:dyDescent="0.3">
      <c r="A29" s="533">
        <f>RANK(G29,G$5:G$51,0)</f>
        <v>24</v>
      </c>
      <c r="B29" s="95" t="s">
        <v>138</v>
      </c>
      <c r="C29" s="65" t="s">
        <v>101</v>
      </c>
      <c r="D29" s="66" t="s">
        <v>14</v>
      </c>
      <c r="E29" s="67" t="s">
        <v>139</v>
      </c>
      <c r="F29" s="283" t="s">
        <v>48</v>
      </c>
      <c r="G29" s="534">
        <f>I29+AA29</f>
        <v>324</v>
      </c>
      <c r="H29" s="84">
        <v>66.3</v>
      </c>
      <c r="I29" s="197">
        <v>163</v>
      </c>
      <c r="J29" s="84"/>
      <c r="K29" s="197"/>
      <c r="L29" s="88"/>
      <c r="M29" s="85"/>
      <c r="N29" s="337"/>
      <c r="O29" s="334"/>
      <c r="P29" s="337"/>
      <c r="Q29" s="334"/>
      <c r="R29" s="109"/>
      <c r="S29" s="108"/>
      <c r="T29" s="88"/>
      <c r="U29" s="134"/>
      <c r="V29" s="88"/>
      <c r="W29" s="134"/>
      <c r="X29" s="88"/>
      <c r="Y29" s="134"/>
      <c r="Z29" s="115">
        <v>66.099999999999994</v>
      </c>
      <c r="AA29" s="463">
        <v>161</v>
      </c>
      <c r="AB29" s="84"/>
      <c r="AC29" s="85"/>
      <c r="AD29" s="88"/>
      <c r="AE29" s="134"/>
      <c r="AF29" s="88"/>
      <c r="AG29" s="134"/>
      <c r="AH29" s="88"/>
      <c r="AI29" s="264"/>
      <c r="AJ29" s="539"/>
      <c r="AK29" s="540"/>
      <c r="AL29" s="539"/>
      <c r="AM29" s="540"/>
      <c r="AN29" s="539"/>
      <c r="AO29" s="540"/>
      <c r="AP29" s="580"/>
      <c r="AQ29" s="573"/>
      <c r="AR29" s="580"/>
      <c r="AS29" s="573"/>
      <c r="AT29" s="580"/>
      <c r="AU29" s="573"/>
      <c r="AV29" s="729"/>
      <c r="AW29" s="723"/>
      <c r="AX29" s="729"/>
      <c r="AY29" s="723"/>
      <c r="AZ29" s="729"/>
      <c r="BA29" s="723"/>
    </row>
    <row r="30" spans="1:53" ht="15" customHeight="1" x14ac:dyDescent="0.3">
      <c r="A30" s="238">
        <f>RANK(G30,G$5:G$51,0)</f>
        <v>26</v>
      </c>
      <c r="B30" s="95" t="s">
        <v>169</v>
      </c>
      <c r="C30" s="21">
        <v>2009</v>
      </c>
      <c r="D30" s="66" t="s">
        <v>87</v>
      </c>
      <c r="E30" s="538" t="s">
        <v>262</v>
      </c>
      <c r="F30" s="567" t="s">
        <v>96</v>
      </c>
      <c r="G30" s="301">
        <f>AK30+AM30+AO30</f>
        <v>323</v>
      </c>
      <c r="H30" s="84"/>
      <c r="I30" s="288"/>
      <c r="J30" s="84"/>
      <c r="K30" s="288"/>
      <c r="L30" s="88"/>
      <c r="M30" s="85"/>
      <c r="N30" s="338"/>
      <c r="O30" s="339"/>
      <c r="P30" s="337"/>
      <c r="Q30" s="334"/>
      <c r="R30" s="88"/>
      <c r="S30" s="85"/>
      <c r="T30" s="88"/>
      <c r="U30" s="142"/>
      <c r="V30" s="88"/>
      <c r="W30" s="85"/>
      <c r="X30" s="88"/>
      <c r="Y30" s="139"/>
      <c r="Z30" s="115"/>
      <c r="AA30" s="463"/>
      <c r="AB30" s="115"/>
      <c r="AC30" s="85"/>
      <c r="AD30" s="88"/>
      <c r="AE30" s="142"/>
      <c r="AF30" s="88"/>
      <c r="AG30" s="85"/>
      <c r="AH30" s="88"/>
      <c r="AI30" s="139"/>
      <c r="AJ30" s="539">
        <v>60.3</v>
      </c>
      <c r="AK30" s="540">
        <v>103</v>
      </c>
      <c r="AL30" s="539">
        <v>62.3</v>
      </c>
      <c r="AM30" s="540">
        <v>123</v>
      </c>
      <c r="AN30" s="539">
        <v>64.7</v>
      </c>
      <c r="AO30" s="540">
        <v>97</v>
      </c>
      <c r="AP30" s="580"/>
      <c r="AQ30" s="573"/>
      <c r="AR30" s="580"/>
      <c r="AS30" s="573"/>
      <c r="AT30" s="580"/>
      <c r="AU30" s="573"/>
      <c r="AV30" s="729"/>
      <c r="AW30" s="723"/>
      <c r="AX30" s="729"/>
      <c r="AY30" s="723"/>
      <c r="AZ30" s="729"/>
      <c r="BA30" s="723"/>
    </row>
    <row r="31" spans="1:53" ht="15" customHeight="1" x14ac:dyDescent="0.3">
      <c r="A31" s="388">
        <f>RANK(G31,G$5:G$51,0)</f>
        <v>27</v>
      </c>
      <c r="B31" s="113" t="s">
        <v>130</v>
      </c>
      <c r="C31" s="114" t="s">
        <v>131</v>
      </c>
      <c r="D31" s="141" t="s">
        <v>14</v>
      </c>
      <c r="E31" s="67" t="s">
        <v>256</v>
      </c>
      <c r="F31" s="567" t="s">
        <v>48</v>
      </c>
      <c r="G31" s="389">
        <f>AK31+AM31</f>
        <v>271</v>
      </c>
      <c r="H31" s="84"/>
      <c r="I31" s="288"/>
      <c r="J31" s="84"/>
      <c r="K31" s="288"/>
      <c r="L31" s="88"/>
      <c r="M31" s="85"/>
      <c r="N31" s="337"/>
      <c r="O31" s="334"/>
      <c r="P31" s="337"/>
      <c r="Q31" s="334"/>
      <c r="R31" s="109"/>
      <c r="S31" s="108"/>
      <c r="T31" s="109"/>
      <c r="U31" s="137"/>
      <c r="V31" s="109"/>
      <c r="W31" s="108"/>
      <c r="X31" s="109"/>
      <c r="Y31" s="332"/>
      <c r="Z31" s="179"/>
      <c r="AA31" s="465"/>
      <c r="AB31" s="84"/>
      <c r="AC31" s="85"/>
      <c r="AD31" s="109"/>
      <c r="AE31" s="137"/>
      <c r="AF31" s="109"/>
      <c r="AG31" s="137"/>
      <c r="AH31" s="109"/>
      <c r="AI31" s="563"/>
      <c r="AJ31" s="543">
        <v>65.099999999999994</v>
      </c>
      <c r="AK31" s="544">
        <v>151</v>
      </c>
      <c r="AL31" s="543">
        <v>62</v>
      </c>
      <c r="AM31" s="544">
        <v>120</v>
      </c>
      <c r="AN31" s="543"/>
      <c r="AO31" s="544"/>
      <c r="AP31" s="587"/>
      <c r="AQ31" s="576"/>
      <c r="AR31" s="587"/>
      <c r="AS31" s="576"/>
      <c r="AT31" s="587"/>
      <c r="AU31" s="576"/>
      <c r="AV31" s="732"/>
      <c r="AW31" s="733"/>
      <c r="AX31" s="732"/>
      <c r="AY31" s="733"/>
      <c r="AZ31" s="732"/>
      <c r="BA31" s="733"/>
    </row>
    <row r="32" spans="1:53" ht="15" customHeight="1" x14ac:dyDescent="0.3">
      <c r="A32" s="238">
        <f>RANK(G32,G$5:G$51,0)</f>
        <v>28</v>
      </c>
      <c r="B32" s="95" t="s">
        <v>203</v>
      </c>
      <c r="C32" s="65">
        <v>2006</v>
      </c>
      <c r="D32" s="66" t="s">
        <v>204</v>
      </c>
      <c r="E32" s="67" t="s">
        <v>205</v>
      </c>
      <c r="F32" s="399" t="s">
        <v>56</v>
      </c>
      <c r="G32" s="301">
        <f>S32+AA32</f>
        <v>266</v>
      </c>
      <c r="H32" s="112"/>
      <c r="I32" s="288"/>
      <c r="J32" s="112"/>
      <c r="K32" s="288"/>
      <c r="L32" s="306"/>
      <c r="M32" s="194"/>
      <c r="N32" s="337"/>
      <c r="O32" s="334"/>
      <c r="P32" s="337"/>
      <c r="Q32" s="334"/>
      <c r="R32" s="109">
        <v>62.3</v>
      </c>
      <c r="S32" s="108">
        <v>123</v>
      </c>
      <c r="T32" s="109"/>
      <c r="U32" s="108"/>
      <c r="V32" s="109"/>
      <c r="W32" s="108"/>
      <c r="X32" s="109"/>
      <c r="Y32" s="108"/>
      <c r="Z32" s="131">
        <v>64.3</v>
      </c>
      <c r="AA32" s="465">
        <v>143</v>
      </c>
      <c r="AB32" s="112"/>
      <c r="AC32" s="85"/>
      <c r="AD32" s="109"/>
      <c r="AE32" s="137"/>
      <c r="AF32" s="109"/>
      <c r="AG32" s="137"/>
      <c r="AH32" s="109"/>
      <c r="AI32" s="137"/>
      <c r="AJ32" s="543"/>
      <c r="AK32" s="544"/>
      <c r="AL32" s="543"/>
      <c r="AM32" s="544"/>
      <c r="AN32" s="543"/>
      <c r="AO32" s="544"/>
      <c r="AP32" s="587"/>
      <c r="AQ32" s="576"/>
      <c r="AR32" s="587"/>
      <c r="AS32" s="576"/>
      <c r="AT32" s="587"/>
      <c r="AU32" s="576"/>
      <c r="AV32" s="732"/>
      <c r="AW32" s="733"/>
      <c r="AX32" s="732"/>
      <c r="AY32" s="733"/>
      <c r="AZ32" s="732"/>
      <c r="BA32" s="733"/>
    </row>
    <row r="33" spans="1:53" ht="15" customHeight="1" x14ac:dyDescent="0.3">
      <c r="A33" s="533">
        <f>RANK(G33,G$5:G$51,0)</f>
        <v>29</v>
      </c>
      <c r="B33" s="95" t="s">
        <v>173</v>
      </c>
      <c r="C33" s="65">
        <v>2009</v>
      </c>
      <c r="D33" s="66" t="s">
        <v>87</v>
      </c>
      <c r="E33" s="67" t="s">
        <v>247</v>
      </c>
      <c r="F33" s="567" t="s">
        <v>70</v>
      </c>
      <c r="G33" s="534">
        <f>AK33+AM33+AO33</f>
        <v>260</v>
      </c>
      <c r="H33" s="112"/>
      <c r="I33" s="288"/>
      <c r="J33" s="112"/>
      <c r="K33" s="288"/>
      <c r="L33" s="88"/>
      <c r="M33" s="85"/>
      <c r="N33" s="337"/>
      <c r="O33" s="334"/>
      <c r="P33" s="337"/>
      <c r="Q33" s="334"/>
      <c r="R33" s="109"/>
      <c r="S33" s="108"/>
      <c r="T33" s="109"/>
      <c r="U33" s="108"/>
      <c r="V33" s="109"/>
      <c r="W33" s="108"/>
      <c r="X33" s="109"/>
      <c r="Y33" s="108"/>
      <c r="Z33" s="179"/>
      <c r="AA33" s="465"/>
      <c r="AB33" s="112"/>
      <c r="AC33" s="85"/>
      <c r="AD33" s="109"/>
      <c r="AE33" s="508"/>
      <c r="AF33" s="109"/>
      <c r="AG33" s="137"/>
      <c r="AH33" s="109"/>
      <c r="AI33" s="137"/>
      <c r="AJ33" s="543">
        <v>64.400000000000006</v>
      </c>
      <c r="AK33" s="544">
        <v>144</v>
      </c>
      <c r="AL33" s="543">
        <v>61.6</v>
      </c>
      <c r="AM33" s="544">
        <v>116</v>
      </c>
      <c r="AN33" s="543">
        <v>62.6</v>
      </c>
      <c r="AO33" s="544">
        <v>0</v>
      </c>
      <c r="AP33" s="587"/>
      <c r="AQ33" s="576"/>
      <c r="AR33" s="587"/>
      <c r="AS33" s="576"/>
      <c r="AT33" s="587"/>
      <c r="AU33" s="576"/>
      <c r="AV33" s="732"/>
      <c r="AW33" s="733"/>
      <c r="AX33" s="732"/>
      <c r="AY33" s="733"/>
      <c r="AZ33" s="732"/>
      <c r="BA33" s="733"/>
    </row>
    <row r="34" spans="1:53" ht="15" customHeight="1" x14ac:dyDescent="0.3">
      <c r="A34" s="388">
        <f>RANK(G34,G$5:G$51,0)</f>
        <v>29</v>
      </c>
      <c r="B34" s="95" t="s">
        <v>191</v>
      </c>
      <c r="C34" s="65">
        <v>2007</v>
      </c>
      <c r="D34" s="66" t="s">
        <v>87</v>
      </c>
      <c r="E34" s="538" t="s">
        <v>125</v>
      </c>
      <c r="F34" s="567" t="s">
        <v>48</v>
      </c>
      <c r="G34" s="389">
        <f>AK34+AM34</f>
        <v>260</v>
      </c>
      <c r="H34" s="84"/>
      <c r="I34" s="288"/>
      <c r="J34" s="84"/>
      <c r="K34" s="288"/>
      <c r="L34" s="88"/>
      <c r="M34" s="85"/>
      <c r="N34" s="338"/>
      <c r="O34" s="339"/>
      <c r="P34" s="337"/>
      <c r="Q34" s="334"/>
      <c r="R34" s="109"/>
      <c r="S34" s="108"/>
      <c r="T34" s="109"/>
      <c r="U34" s="331"/>
      <c r="V34" s="109"/>
      <c r="W34" s="108"/>
      <c r="X34" s="109"/>
      <c r="Y34" s="332"/>
      <c r="Z34" s="179"/>
      <c r="AA34" s="465"/>
      <c r="AB34" s="115"/>
      <c r="AC34" s="85"/>
      <c r="AD34" s="109"/>
      <c r="AE34" s="331"/>
      <c r="AF34" s="109"/>
      <c r="AG34" s="108"/>
      <c r="AH34" s="109"/>
      <c r="AI34" s="332"/>
      <c r="AJ34" s="543">
        <v>62.3</v>
      </c>
      <c r="AK34" s="544">
        <v>123</v>
      </c>
      <c r="AL34" s="543">
        <v>63.7</v>
      </c>
      <c r="AM34" s="544">
        <v>137</v>
      </c>
      <c r="AN34" s="543"/>
      <c r="AO34" s="544"/>
      <c r="AP34" s="587"/>
      <c r="AQ34" s="576"/>
      <c r="AR34" s="587"/>
      <c r="AS34" s="576"/>
      <c r="AT34" s="587"/>
      <c r="AU34" s="576"/>
      <c r="AV34" s="732"/>
      <c r="AW34" s="733"/>
      <c r="AX34" s="732"/>
      <c r="AY34" s="733"/>
      <c r="AZ34" s="732"/>
      <c r="BA34" s="733"/>
    </row>
    <row r="35" spans="1:53" ht="15" customHeight="1" x14ac:dyDescent="0.3">
      <c r="A35" s="388">
        <f>RANK(G35,G$5:G$51,0)</f>
        <v>31</v>
      </c>
      <c r="B35" s="95" t="s">
        <v>126</v>
      </c>
      <c r="C35" s="65" t="s">
        <v>122</v>
      </c>
      <c r="D35" s="66" t="s">
        <v>14</v>
      </c>
      <c r="E35" s="67" t="s">
        <v>258</v>
      </c>
      <c r="F35" s="567" t="s">
        <v>48</v>
      </c>
      <c r="G35" s="389">
        <f>AK35+AM35</f>
        <v>255</v>
      </c>
      <c r="H35" s="84"/>
      <c r="I35" s="288"/>
      <c r="J35" s="84"/>
      <c r="K35" s="288"/>
      <c r="L35" s="88"/>
      <c r="M35" s="85"/>
      <c r="N35" s="337"/>
      <c r="O35" s="334"/>
      <c r="P35" s="337"/>
      <c r="Q35" s="334"/>
      <c r="R35" s="109"/>
      <c r="S35" s="108"/>
      <c r="T35" s="109"/>
      <c r="U35" s="331"/>
      <c r="V35" s="109"/>
      <c r="W35" s="108"/>
      <c r="X35" s="109"/>
      <c r="Y35" s="332"/>
      <c r="Z35" s="179"/>
      <c r="AA35" s="465"/>
      <c r="AB35" s="115"/>
      <c r="AC35" s="85"/>
      <c r="AD35" s="109"/>
      <c r="AE35" s="331"/>
      <c r="AF35" s="109"/>
      <c r="AG35" s="108"/>
      <c r="AH35" s="109"/>
      <c r="AI35" s="332"/>
      <c r="AJ35" s="543">
        <v>63.2</v>
      </c>
      <c r="AK35" s="544">
        <v>132</v>
      </c>
      <c r="AL35" s="543">
        <v>62.3</v>
      </c>
      <c r="AM35" s="544">
        <v>123</v>
      </c>
      <c r="AN35" s="543"/>
      <c r="AO35" s="544"/>
      <c r="AP35" s="587"/>
      <c r="AQ35" s="576"/>
      <c r="AR35" s="587"/>
      <c r="AS35" s="576"/>
      <c r="AT35" s="587"/>
      <c r="AU35" s="576"/>
      <c r="AV35" s="732"/>
      <c r="AW35" s="733"/>
      <c r="AX35" s="732"/>
      <c r="AY35" s="733"/>
      <c r="AZ35" s="732"/>
      <c r="BA35" s="733"/>
    </row>
    <row r="36" spans="1:53" ht="15" customHeight="1" x14ac:dyDescent="0.3">
      <c r="A36" s="238">
        <f>RANK(G36,G$5:G$51,0)</f>
        <v>32</v>
      </c>
      <c r="B36" s="113" t="s">
        <v>193</v>
      </c>
      <c r="C36" s="114">
        <v>2006</v>
      </c>
      <c r="D36" s="586" t="s">
        <v>14</v>
      </c>
      <c r="E36" s="585" t="s">
        <v>272</v>
      </c>
      <c r="F36" s="327" t="s">
        <v>48</v>
      </c>
      <c r="G36" s="301">
        <f>AQ36+AS36</f>
        <v>252</v>
      </c>
      <c r="H36" s="84"/>
      <c r="I36" s="288"/>
      <c r="J36" s="84"/>
      <c r="K36" s="288"/>
      <c r="L36" s="88"/>
      <c r="M36" s="85"/>
      <c r="N36" s="338"/>
      <c r="O36" s="339"/>
      <c r="P36" s="337"/>
      <c r="Q36" s="334"/>
      <c r="R36" s="88"/>
      <c r="S36" s="85"/>
      <c r="T36" s="88"/>
      <c r="U36" s="142"/>
      <c r="V36" s="88"/>
      <c r="W36" s="85"/>
      <c r="X36" s="88"/>
      <c r="Y36" s="139"/>
      <c r="Z36" s="115">
        <v>64.8</v>
      </c>
      <c r="AA36" s="463">
        <v>148</v>
      </c>
      <c r="AB36" s="115"/>
      <c r="AC36" s="85"/>
      <c r="AD36" s="88"/>
      <c r="AE36" s="142"/>
      <c r="AF36" s="88"/>
      <c r="AG36" s="85"/>
      <c r="AH36" s="88"/>
      <c r="AI36" s="139"/>
      <c r="AJ36" s="539"/>
      <c r="AK36" s="540"/>
      <c r="AL36" s="539"/>
      <c r="AM36" s="540"/>
      <c r="AN36" s="539"/>
      <c r="AO36" s="540"/>
      <c r="AP36" s="580">
        <v>61.4</v>
      </c>
      <c r="AQ36" s="573">
        <v>114</v>
      </c>
      <c r="AR36" s="580">
        <v>63.8</v>
      </c>
      <c r="AS36" s="573">
        <v>138</v>
      </c>
      <c r="AT36" s="580">
        <v>61.8</v>
      </c>
      <c r="AU36" s="573">
        <v>0</v>
      </c>
      <c r="AV36" s="729"/>
      <c r="AW36" s="723"/>
      <c r="AX36" s="729"/>
      <c r="AY36" s="723"/>
      <c r="AZ36" s="729"/>
      <c r="BA36" s="723"/>
    </row>
    <row r="37" spans="1:53" ht="15" customHeight="1" x14ac:dyDescent="0.3">
      <c r="A37" s="388">
        <f>RANK(G37,G$5:G$51,0)</f>
        <v>33</v>
      </c>
      <c r="B37" s="95" t="s">
        <v>181</v>
      </c>
      <c r="C37" s="65">
        <v>2006</v>
      </c>
      <c r="D37" s="66" t="s">
        <v>87</v>
      </c>
      <c r="E37" s="538" t="s">
        <v>257</v>
      </c>
      <c r="F37" s="567" t="s">
        <v>96</v>
      </c>
      <c r="G37" s="389">
        <f>AK37+AM37</f>
        <v>244</v>
      </c>
      <c r="H37" s="84"/>
      <c r="I37" s="288"/>
      <c r="J37" s="84"/>
      <c r="K37" s="288"/>
      <c r="L37" s="88"/>
      <c r="M37" s="85"/>
      <c r="N37" s="338"/>
      <c r="O37" s="339"/>
      <c r="P37" s="337"/>
      <c r="Q37" s="334"/>
      <c r="R37" s="109"/>
      <c r="S37" s="108"/>
      <c r="T37" s="109"/>
      <c r="U37" s="331"/>
      <c r="V37" s="109"/>
      <c r="W37" s="108"/>
      <c r="X37" s="109"/>
      <c r="Y37" s="332"/>
      <c r="Z37" s="179"/>
      <c r="AA37" s="465"/>
      <c r="AB37" s="115"/>
      <c r="AC37" s="85"/>
      <c r="AD37" s="109"/>
      <c r="AE37" s="331"/>
      <c r="AF37" s="109"/>
      <c r="AG37" s="108"/>
      <c r="AH37" s="109"/>
      <c r="AI37" s="332"/>
      <c r="AJ37" s="543">
        <v>63.5</v>
      </c>
      <c r="AK37" s="544">
        <v>135</v>
      </c>
      <c r="AL37" s="543">
        <v>60.9</v>
      </c>
      <c r="AM37" s="544">
        <v>109</v>
      </c>
      <c r="AN37" s="543"/>
      <c r="AO37" s="544"/>
      <c r="AP37" s="587"/>
      <c r="AQ37" s="576"/>
      <c r="AR37" s="587"/>
      <c r="AS37" s="576"/>
      <c r="AT37" s="587"/>
      <c r="AU37" s="576"/>
      <c r="AV37" s="732"/>
      <c r="AW37" s="733"/>
      <c r="AX37" s="732"/>
      <c r="AY37" s="733"/>
      <c r="AZ37" s="732"/>
      <c r="BA37" s="733"/>
    </row>
    <row r="38" spans="1:53" ht="15" customHeight="1" x14ac:dyDescent="0.3">
      <c r="A38" s="533">
        <f>RANK(G38,G$5:G$51,0)</f>
        <v>34</v>
      </c>
      <c r="B38" s="113" t="s">
        <v>86</v>
      </c>
      <c r="C38" s="114">
        <v>2007</v>
      </c>
      <c r="D38" s="141" t="s">
        <v>87</v>
      </c>
      <c r="E38" s="262" t="s">
        <v>88</v>
      </c>
      <c r="F38" s="278" t="s">
        <v>75</v>
      </c>
      <c r="G38" s="534">
        <f>I38+AK38</f>
        <v>243</v>
      </c>
      <c r="H38" s="84">
        <v>62.1</v>
      </c>
      <c r="I38" s="288">
        <v>121</v>
      </c>
      <c r="J38" s="84"/>
      <c r="K38" s="288"/>
      <c r="L38" s="88"/>
      <c r="M38" s="260"/>
      <c r="N38" s="337"/>
      <c r="O38" s="334"/>
      <c r="P38" s="337"/>
      <c r="Q38" s="334"/>
      <c r="R38" s="109"/>
      <c r="S38" s="108"/>
      <c r="T38" s="109"/>
      <c r="U38" s="261"/>
      <c r="V38" s="109"/>
      <c r="W38" s="272"/>
      <c r="X38" s="109"/>
      <c r="Y38" s="245"/>
      <c r="Z38" s="179"/>
      <c r="AA38" s="465"/>
      <c r="AB38" s="84"/>
      <c r="AC38" s="85"/>
      <c r="AD38" s="109"/>
      <c r="AE38" s="137"/>
      <c r="AF38" s="109"/>
      <c r="AG38" s="137"/>
      <c r="AH38" s="109"/>
      <c r="AI38" s="137"/>
      <c r="AJ38" s="543">
        <v>62.2</v>
      </c>
      <c r="AK38" s="544">
        <v>122</v>
      </c>
      <c r="AL38" s="545" t="s">
        <v>120</v>
      </c>
      <c r="AM38" s="546" t="s">
        <v>57</v>
      </c>
      <c r="AN38" s="543"/>
      <c r="AO38" s="544"/>
      <c r="AP38" s="587"/>
      <c r="AQ38" s="576"/>
      <c r="AR38" s="587"/>
      <c r="AS38" s="576"/>
      <c r="AT38" s="587"/>
      <c r="AU38" s="576"/>
      <c r="AV38" s="732"/>
      <c r="AW38" s="733"/>
      <c r="AX38" s="732"/>
      <c r="AY38" s="733"/>
      <c r="AZ38" s="732"/>
      <c r="BA38" s="733"/>
    </row>
    <row r="39" spans="1:53" ht="15" customHeight="1" x14ac:dyDescent="0.3">
      <c r="A39" s="432">
        <f>RANK(G39,G$5:G$51,0)</f>
        <v>35</v>
      </c>
      <c r="B39" s="95" t="s">
        <v>112</v>
      </c>
      <c r="C39" s="21" t="s">
        <v>101</v>
      </c>
      <c r="D39" s="66" t="s">
        <v>87</v>
      </c>
      <c r="E39" s="538" t="s">
        <v>260</v>
      </c>
      <c r="F39" s="567" t="s">
        <v>48</v>
      </c>
      <c r="G39" s="433">
        <f>AK39+AM39</f>
        <v>240</v>
      </c>
      <c r="H39" s="84"/>
      <c r="I39" s="288"/>
      <c r="J39" s="84"/>
      <c r="K39" s="288"/>
      <c r="L39" s="88"/>
      <c r="M39" s="85"/>
      <c r="N39" s="338"/>
      <c r="O39" s="339"/>
      <c r="P39" s="337"/>
      <c r="Q39" s="334"/>
      <c r="R39" s="109"/>
      <c r="S39" s="108"/>
      <c r="T39" s="109"/>
      <c r="U39" s="331"/>
      <c r="V39" s="109"/>
      <c r="W39" s="108"/>
      <c r="X39" s="109"/>
      <c r="Y39" s="332"/>
      <c r="Z39" s="179"/>
      <c r="AA39" s="465"/>
      <c r="AB39" s="115"/>
      <c r="AC39" s="85"/>
      <c r="AD39" s="109"/>
      <c r="AE39" s="331"/>
      <c r="AF39" s="109"/>
      <c r="AG39" s="108"/>
      <c r="AH39" s="109"/>
      <c r="AI39" s="332"/>
      <c r="AJ39" s="543">
        <v>62</v>
      </c>
      <c r="AK39" s="544">
        <v>120</v>
      </c>
      <c r="AL39" s="543">
        <v>62</v>
      </c>
      <c r="AM39" s="544">
        <v>120</v>
      </c>
      <c r="AN39" s="543"/>
      <c r="AO39" s="544"/>
      <c r="AP39" s="587"/>
      <c r="AQ39" s="576"/>
      <c r="AR39" s="587"/>
      <c r="AS39" s="576"/>
      <c r="AT39" s="587"/>
      <c r="AU39" s="576"/>
      <c r="AV39" s="732"/>
      <c r="AW39" s="733"/>
      <c r="AX39" s="732"/>
      <c r="AY39" s="733"/>
      <c r="AZ39" s="732"/>
      <c r="BA39" s="733"/>
    </row>
    <row r="40" spans="1:53" ht="15" customHeight="1" x14ac:dyDescent="0.3">
      <c r="A40" s="432">
        <f>RANK(G40,G$5:G$51,0)</f>
        <v>36</v>
      </c>
      <c r="B40" s="96" t="s">
        <v>103</v>
      </c>
      <c r="C40" s="110">
        <v>2009</v>
      </c>
      <c r="D40" s="111">
        <v>1</v>
      </c>
      <c r="E40" s="538" t="s">
        <v>259</v>
      </c>
      <c r="F40" s="567" t="s">
        <v>48</v>
      </c>
      <c r="G40" s="433">
        <f>AK40+AM40</f>
        <v>235</v>
      </c>
      <c r="H40" s="84"/>
      <c r="I40" s="288"/>
      <c r="J40" s="84"/>
      <c r="K40" s="288"/>
      <c r="L40" s="88"/>
      <c r="M40" s="85"/>
      <c r="N40" s="338"/>
      <c r="O40" s="339"/>
      <c r="P40" s="337"/>
      <c r="Q40" s="334"/>
      <c r="R40" s="109"/>
      <c r="S40" s="108"/>
      <c r="T40" s="109"/>
      <c r="U40" s="331"/>
      <c r="V40" s="109"/>
      <c r="W40" s="108"/>
      <c r="X40" s="109"/>
      <c r="Y40" s="332"/>
      <c r="Z40" s="179"/>
      <c r="AA40" s="465"/>
      <c r="AB40" s="115"/>
      <c r="AC40" s="85"/>
      <c r="AD40" s="109"/>
      <c r="AE40" s="331"/>
      <c r="AF40" s="109"/>
      <c r="AG40" s="108"/>
      <c r="AH40" s="109"/>
      <c r="AI40" s="332"/>
      <c r="AJ40" s="543">
        <v>62.4</v>
      </c>
      <c r="AK40" s="544">
        <v>124</v>
      </c>
      <c r="AL40" s="543">
        <v>61.1</v>
      </c>
      <c r="AM40" s="544">
        <v>111</v>
      </c>
      <c r="AN40" s="543"/>
      <c r="AO40" s="544"/>
      <c r="AP40" s="587"/>
      <c r="AQ40" s="576"/>
      <c r="AR40" s="587"/>
      <c r="AS40" s="576"/>
      <c r="AT40" s="587"/>
      <c r="AU40" s="576"/>
      <c r="AV40" s="732"/>
      <c r="AW40" s="733"/>
      <c r="AX40" s="732"/>
      <c r="AY40" s="733"/>
      <c r="AZ40" s="732"/>
      <c r="BA40" s="733"/>
    </row>
    <row r="41" spans="1:53" ht="15" customHeight="1" x14ac:dyDescent="0.3">
      <c r="A41" s="432">
        <f>RANK(G41,G$5:G$51,0)</f>
        <v>37</v>
      </c>
      <c r="B41" s="96" t="s">
        <v>98</v>
      </c>
      <c r="C41" s="110" t="s">
        <v>99</v>
      </c>
      <c r="D41" s="111" t="s">
        <v>14</v>
      </c>
      <c r="E41" s="67" t="s">
        <v>135</v>
      </c>
      <c r="F41" s="283" t="s">
        <v>48</v>
      </c>
      <c r="G41" s="433">
        <f>I41+S41</f>
        <v>228</v>
      </c>
      <c r="H41" s="84">
        <v>62.8</v>
      </c>
      <c r="I41" s="288">
        <v>128</v>
      </c>
      <c r="J41" s="84"/>
      <c r="K41" s="288"/>
      <c r="L41" s="88"/>
      <c r="M41" s="85"/>
      <c r="N41" s="337"/>
      <c r="O41" s="334"/>
      <c r="P41" s="337"/>
      <c r="Q41" s="334"/>
      <c r="R41" s="109">
        <v>60</v>
      </c>
      <c r="S41" s="108">
        <v>100</v>
      </c>
      <c r="T41" s="109"/>
      <c r="U41" s="137"/>
      <c r="V41" s="109"/>
      <c r="W41" s="137"/>
      <c r="X41" s="109"/>
      <c r="Y41" s="137"/>
      <c r="Z41" s="179"/>
      <c r="AA41" s="465"/>
      <c r="AB41" s="84"/>
      <c r="AC41" s="85"/>
      <c r="AD41" s="109"/>
      <c r="AE41" s="137"/>
      <c r="AF41" s="109"/>
      <c r="AG41" s="137"/>
      <c r="AH41" s="109"/>
      <c r="AI41" s="137"/>
      <c r="AJ41" s="543"/>
      <c r="AK41" s="544"/>
      <c r="AL41" s="543"/>
      <c r="AM41" s="544"/>
      <c r="AN41" s="543"/>
      <c r="AO41" s="544"/>
      <c r="AP41" s="587"/>
      <c r="AQ41" s="576"/>
      <c r="AR41" s="587"/>
      <c r="AS41" s="576"/>
      <c r="AT41" s="587"/>
      <c r="AU41" s="576"/>
      <c r="AV41" s="732"/>
      <c r="AW41" s="733"/>
      <c r="AX41" s="732"/>
      <c r="AY41" s="733"/>
      <c r="AZ41" s="732"/>
      <c r="BA41" s="733"/>
    </row>
    <row r="42" spans="1:53" ht="15" customHeight="1" x14ac:dyDescent="0.3">
      <c r="A42" s="432">
        <f>RANK(G42,G$5:G$51,0)</f>
        <v>38</v>
      </c>
      <c r="B42" s="97" t="s">
        <v>113</v>
      </c>
      <c r="C42" s="21" t="s">
        <v>101</v>
      </c>
      <c r="D42" s="66" t="s">
        <v>87</v>
      </c>
      <c r="E42" s="538" t="s">
        <v>261</v>
      </c>
      <c r="F42" s="567" t="s">
        <v>48</v>
      </c>
      <c r="G42" s="433">
        <f>AK42+AM42+AO42</f>
        <v>227</v>
      </c>
      <c r="H42" s="84"/>
      <c r="I42" s="288"/>
      <c r="J42" s="84"/>
      <c r="K42" s="288"/>
      <c r="L42" s="88"/>
      <c r="M42" s="85"/>
      <c r="N42" s="338"/>
      <c r="O42" s="339"/>
      <c r="P42" s="337"/>
      <c r="Q42" s="334"/>
      <c r="R42" s="109"/>
      <c r="S42" s="108"/>
      <c r="T42" s="109"/>
      <c r="U42" s="331"/>
      <c r="V42" s="109"/>
      <c r="W42" s="108"/>
      <c r="X42" s="109"/>
      <c r="Y42" s="332"/>
      <c r="Z42" s="179"/>
      <c r="AA42" s="465"/>
      <c r="AB42" s="115"/>
      <c r="AC42" s="85"/>
      <c r="AD42" s="109"/>
      <c r="AE42" s="331"/>
      <c r="AF42" s="109"/>
      <c r="AG42" s="108"/>
      <c r="AH42" s="109"/>
      <c r="AI42" s="332"/>
      <c r="AJ42" s="543">
        <v>61.3</v>
      </c>
      <c r="AK42" s="544">
        <v>113</v>
      </c>
      <c r="AL42" s="543">
        <v>61.4</v>
      </c>
      <c r="AM42" s="544">
        <v>114</v>
      </c>
      <c r="AN42" s="543">
        <v>57.9</v>
      </c>
      <c r="AO42" s="544">
        <v>0</v>
      </c>
      <c r="AP42" s="587"/>
      <c r="AQ42" s="576"/>
      <c r="AR42" s="587"/>
      <c r="AS42" s="576"/>
      <c r="AT42" s="587"/>
      <c r="AU42" s="576"/>
      <c r="AV42" s="732"/>
      <c r="AW42" s="733"/>
      <c r="AX42" s="732"/>
      <c r="AY42" s="733"/>
      <c r="AZ42" s="732"/>
      <c r="BA42" s="733"/>
    </row>
    <row r="43" spans="1:53" ht="15" customHeight="1" x14ac:dyDescent="0.3">
      <c r="A43" s="432">
        <f>RANK(G43,G$5:G$51,0)</f>
        <v>39</v>
      </c>
      <c r="B43" s="95" t="s">
        <v>140</v>
      </c>
      <c r="C43" s="65" t="s">
        <v>129</v>
      </c>
      <c r="D43" s="66" t="s">
        <v>14</v>
      </c>
      <c r="E43" s="67" t="s">
        <v>144</v>
      </c>
      <c r="F43" s="283" t="s">
        <v>48</v>
      </c>
      <c r="G43" s="433">
        <f>S43</f>
        <v>172</v>
      </c>
      <c r="H43" s="112"/>
      <c r="I43" s="288"/>
      <c r="J43" s="112"/>
      <c r="K43" s="288"/>
      <c r="L43" s="88"/>
      <c r="M43" s="85"/>
      <c r="N43" s="337"/>
      <c r="O43" s="334"/>
      <c r="P43" s="337"/>
      <c r="Q43" s="334"/>
      <c r="R43" s="109">
        <v>67.2</v>
      </c>
      <c r="S43" s="108">
        <v>172</v>
      </c>
      <c r="T43" s="109"/>
      <c r="U43" s="108"/>
      <c r="V43" s="109"/>
      <c r="W43" s="108"/>
      <c r="X43" s="109"/>
      <c r="Y43" s="108"/>
      <c r="Z43" s="179"/>
      <c r="AA43" s="465"/>
      <c r="AB43" s="112"/>
      <c r="AC43" s="85"/>
      <c r="AD43" s="109"/>
      <c r="AE43" s="108"/>
      <c r="AF43" s="109"/>
      <c r="AG43" s="108"/>
      <c r="AH43" s="109"/>
      <c r="AI43" s="108"/>
      <c r="AJ43" s="543"/>
      <c r="AK43" s="544"/>
      <c r="AL43" s="543"/>
      <c r="AM43" s="544"/>
      <c r="AN43" s="543"/>
      <c r="AO43" s="544"/>
      <c r="AP43" s="587"/>
      <c r="AQ43" s="576"/>
      <c r="AR43" s="587"/>
      <c r="AS43" s="576"/>
      <c r="AT43" s="587"/>
      <c r="AU43" s="576"/>
      <c r="AV43" s="732"/>
      <c r="AW43" s="733"/>
      <c r="AX43" s="732"/>
      <c r="AY43" s="733"/>
      <c r="AZ43" s="732"/>
      <c r="BA43" s="733"/>
    </row>
    <row r="44" spans="1:53" ht="15" customHeight="1" x14ac:dyDescent="0.3">
      <c r="A44" s="533">
        <f>RANK(G44,G$5:G$51,0)</f>
        <v>40</v>
      </c>
      <c r="B44" s="95" t="s">
        <v>133</v>
      </c>
      <c r="C44" s="65" t="s">
        <v>110</v>
      </c>
      <c r="D44" s="66" t="s">
        <v>14</v>
      </c>
      <c r="E44" s="67" t="s">
        <v>134</v>
      </c>
      <c r="F44" s="283" t="s">
        <v>48</v>
      </c>
      <c r="G44" s="534">
        <f>I44</f>
        <v>154</v>
      </c>
      <c r="H44" s="112">
        <v>65.400000000000006</v>
      </c>
      <c r="I44" s="247">
        <v>154</v>
      </c>
      <c r="J44" s="112"/>
      <c r="K44" s="247"/>
      <c r="L44" s="88"/>
      <c r="M44" s="85"/>
      <c r="N44" s="337"/>
      <c r="O44" s="334"/>
      <c r="P44" s="337"/>
      <c r="Q44" s="334"/>
      <c r="R44" s="109"/>
      <c r="S44" s="108"/>
      <c r="T44" s="109"/>
      <c r="U44" s="272"/>
      <c r="V44" s="109"/>
      <c r="W44" s="137"/>
      <c r="X44" s="109"/>
      <c r="Y44" s="137"/>
      <c r="Z44" s="179"/>
      <c r="AA44" s="465"/>
      <c r="AB44" s="112"/>
      <c r="AC44" s="85"/>
      <c r="AD44" s="109"/>
      <c r="AE44" s="137"/>
      <c r="AF44" s="397"/>
      <c r="AG44" s="398"/>
      <c r="AH44" s="109"/>
      <c r="AI44" s="108"/>
      <c r="AJ44" s="543"/>
      <c r="AK44" s="544"/>
      <c r="AL44" s="543"/>
      <c r="AM44" s="544"/>
      <c r="AN44" s="543"/>
      <c r="AO44" s="544"/>
      <c r="AP44" s="587"/>
      <c r="AQ44" s="576"/>
      <c r="AR44" s="587"/>
      <c r="AS44" s="576"/>
      <c r="AT44" s="587"/>
      <c r="AU44" s="576"/>
      <c r="AV44" s="732"/>
      <c r="AW44" s="733"/>
      <c r="AX44" s="734"/>
      <c r="AY44" s="735"/>
      <c r="AZ44" s="732"/>
      <c r="BA44" s="733"/>
    </row>
    <row r="45" spans="1:53" ht="15" customHeight="1" x14ac:dyDescent="0.3">
      <c r="A45" s="533">
        <f>RANK(G45,G$5:G$51,0)</f>
        <v>41</v>
      </c>
      <c r="B45" s="95" t="s">
        <v>140</v>
      </c>
      <c r="C45" s="65" t="s">
        <v>129</v>
      </c>
      <c r="D45" s="66" t="s">
        <v>14</v>
      </c>
      <c r="E45" s="462" t="s">
        <v>237</v>
      </c>
      <c r="F45" s="327" t="s">
        <v>48</v>
      </c>
      <c r="G45" s="534">
        <f>AA45</f>
        <v>152</v>
      </c>
      <c r="H45" s="84"/>
      <c r="I45" s="288"/>
      <c r="J45" s="84"/>
      <c r="K45" s="288"/>
      <c r="L45" s="88"/>
      <c r="M45" s="85"/>
      <c r="N45" s="338"/>
      <c r="O45" s="339"/>
      <c r="P45" s="337"/>
      <c r="Q45" s="334"/>
      <c r="R45" s="109"/>
      <c r="S45" s="108"/>
      <c r="T45" s="109"/>
      <c r="U45" s="331"/>
      <c r="V45" s="109"/>
      <c r="W45" s="108"/>
      <c r="X45" s="109"/>
      <c r="Y45" s="332"/>
      <c r="Z45" s="179">
        <v>65.2</v>
      </c>
      <c r="AA45" s="465">
        <v>152</v>
      </c>
      <c r="AB45" s="115"/>
      <c r="AC45" s="85"/>
      <c r="AD45" s="109"/>
      <c r="AE45" s="331"/>
      <c r="AF45" s="109"/>
      <c r="AG45" s="108"/>
      <c r="AH45" s="109"/>
      <c r="AI45" s="332"/>
      <c r="AJ45" s="543"/>
      <c r="AK45" s="544"/>
      <c r="AL45" s="543"/>
      <c r="AM45" s="544"/>
      <c r="AN45" s="543"/>
      <c r="AO45" s="544"/>
      <c r="AP45" s="587"/>
      <c r="AQ45" s="576"/>
      <c r="AR45" s="587"/>
      <c r="AS45" s="576"/>
      <c r="AT45" s="587"/>
      <c r="AU45" s="576"/>
      <c r="AV45" s="732"/>
      <c r="AW45" s="733"/>
      <c r="AX45" s="732"/>
      <c r="AY45" s="733"/>
      <c r="AZ45" s="732"/>
      <c r="BA45" s="733"/>
    </row>
    <row r="46" spans="1:53" ht="15" customHeight="1" x14ac:dyDescent="0.3">
      <c r="A46" s="568">
        <f>RANK(G46,G$5:G$51,0)</f>
        <v>42</v>
      </c>
      <c r="B46" s="95" t="s">
        <v>126</v>
      </c>
      <c r="C46" s="65" t="s">
        <v>122</v>
      </c>
      <c r="D46" s="66" t="s">
        <v>14</v>
      </c>
      <c r="E46" s="67" t="s">
        <v>127</v>
      </c>
      <c r="F46" s="283" t="s">
        <v>48</v>
      </c>
      <c r="G46" s="569">
        <f>I46</f>
        <v>150</v>
      </c>
      <c r="H46" s="112">
        <v>65</v>
      </c>
      <c r="I46" s="288">
        <v>150</v>
      </c>
      <c r="J46" s="112"/>
      <c r="K46" s="288"/>
      <c r="L46" s="306" t="s">
        <v>120</v>
      </c>
      <c r="M46" s="194" t="s">
        <v>57</v>
      </c>
      <c r="N46" s="337"/>
      <c r="O46" s="334"/>
      <c r="P46" s="337"/>
      <c r="Q46" s="334"/>
      <c r="R46" s="109"/>
      <c r="S46" s="108"/>
      <c r="T46" s="109"/>
      <c r="U46" s="108"/>
      <c r="V46" s="109"/>
      <c r="W46" s="108"/>
      <c r="X46" s="109"/>
      <c r="Y46" s="108"/>
      <c r="Z46" s="131"/>
      <c r="AA46" s="465"/>
      <c r="AB46" s="112"/>
      <c r="AC46" s="85"/>
      <c r="AD46" s="109"/>
      <c r="AE46" s="137"/>
      <c r="AF46" s="109"/>
      <c r="AG46" s="137"/>
      <c r="AH46" s="109"/>
      <c r="AI46" s="137"/>
      <c r="AJ46" s="543"/>
      <c r="AK46" s="544"/>
      <c r="AL46" s="543"/>
      <c r="AM46" s="544"/>
      <c r="AN46" s="543"/>
      <c r="AO46" s="544"/>
      <c r="AP46" s="587"/>
      <c r="AQ46" s="576"/>
      <c r="AR46" s="587"/>
      <c r="AS46" s="576"/>
      <c r="AT46" s="587"/>
      <c r="AU46" s="576"/>
      <c r="AV46" s="732"/>
      <c r="AW46" s="733"/>
      <c r="AX46" s="732"/>
      <c r="AY46" s="733"/>
      <c r="AZ46" s="732"/>
      <c r="BA46" s="733"/>
    </row>
    <row r="47" spans="1:53" ht="15" customHeight="1" x14ac:dyDescent="0.3">
      <c r="A47" s="432">
        <f>RANK(G47,G$5:G$51,0)</f>
        <v>43</v>
      </c>
      <c r="B47" s="113" t="s">
        <v>193</v>
      </c>
      <c r="C47" s="114">
        <v>2006</v>
      </c>
      <c r="D47" s="586" t="s">
        <v>14</v>
      </c>
      <c r="E47" s="462" t="s">
        <v>157</v>
      </c>
      <c r="F47" s="327" t="s">
        <v>48</v>
      </c>
      <c r="G47" s="433">
        <f>AA47</f>
        <v>148</v>
      </c>
      <c r="H47" s="84"/>
      <c r="I47" s="288"/>
      <c r="J47" s="84"/>
      <c r="K47" s="288"/>
      <c r="L47" s="88"/>
      <c r="M47" s="85"/>
      <c r="N47" s="338"/>
      <c r="O47" s="339"/>
      <c r="P47" s="337"/>
      <c r="Q47" s="334"/>
      <c r="R47" s="109"/>
      <c r="S47" s="108"/>
      <c r="T47" s="109"/>
      <c r="U47" s="331"/>
      <c r="V47" s="109"/>
      <c r="W47" s="108"/>
      <c r="X47" s="109"/>
      <c r="Y47" s="332"/>
      <c r="Z47" s="179">
        <v>64.8</v>
      </c>
      <c r="AA47" s="465">
        <v>148</v>
      </c>
      <c r="AB47" s="115"/>
      <c r="AC47" s="85"/>
      <c r="AD47" s="109"/>
      <c r="AE47" s="331"/>
      <c r="AF47" s="109"/>
      <c r="AG47" s="108"/>
      <c r="AH47" s="109"/>
      <c r="AI47" s="332"/>
      <c r="AJ47" s="543"/>
      <c r="AK47" s="544"/>
      <c r="AL47" s="543"/>
      <c r="AM47" s="544"/>
      <c r="AN47" s="543"/>
      <c r="AO47" s="544"/>
      <c r="AP47" s="587"/>
      <c r="AQ47" s="576"/>
      <c r="AR47" s="587"/>
      <c r="AS47" s="576"/>
      <c r="AT47" s="587"/>
      <c r="AU47" s="576"/>
      <c r="AV47" s="732"/>
      <c r="AW47" s="733"/>
      <c r="AX47" s="732"/>
      <c r="AY47" s="733"/>
      <c r="AZ47" s="732"/>
      <c r="BA47" s="733"/>
    </row>
    <row r="48" spans="1:53" ht="15" customHeight="1" x14ac:dyDescent="0.3">
      <c r="A48" s="432">
        <f>RANK(G48,G$5:G$51,0)</f>
        <v>44</v>
      </c>
      <c r="B48" s="95" t="s">
        <v>181</v>
      </c>
      <c r="C48" s="65">
        <v>2006</v>
      </c>
      <c r="D48" s="66" t="s">
        <v>87</v>
      </c>
      <c r="E48" s="67" t="s">
        <v>182</v>
      </c>
      <c r="F48" s="175" t="s">
        <v>96</v>
      </c>
      <c r="G48" s="433">
        <f>K48</f>
        <v>132</v>
      </c>
      <c r="H48" s="112"/>
      <c r="I48" s="288"/>
      <c r="J48" s="112">
        <v>63.2</v>
      </c>
      <c r="K48" s="288">
        <v>132</v>
      </c>
      <c r="L48" s="88"/>
      <c r="M48" s="85"/>
      <c r="N48" s="337"/>
      <c r="O48" s="334"/>
      <c r="P48" s="337"/>
      <c r="Q48" s="334"/>
      <c r="R48" s="109"/>
      <c r="S48" s="108"/>
      <c r="T48" s="109"/>
      <c r="U48" s="108"/>
      <c r="V48" s="109"/>
      <c r="W48" s="108"/>
      <c r="X48" s="109"/>
      <c r="Y48" s="108"/>
      <c r="Z48" s="179"/>
      <c r="AA48" s="465"/>
      <c r="AB48" s="112"/>
      <c r="AC48" s="85"/>
      <c r="AD48" s="109"/>
      <c r="AE48" s="137"/>
      <c r="AF48" s="109"/>
      <c r="AG48" s="137"/>
      <c r="AH48" s="109"/>
      <c r="AI48" s="137"/>
      <c r="AJ48" s="543"/>
      <c r="AK48" s="544"/>
      <c r="AL48" s="543"/>
      <c r="AM48" s="544"/>
      <c r="AN48" s="543"/>
      <c r="AO48" s="544"/>
      <c r="AP48" s="587"/>
      <c r="AQ48" s="576"/>
      <c r="AR48" s="587"/>
      <c r="AS48" s="576"/>
      <c r="AT48" s="587"/>
      <c r="AU48" s="576"/>
      <c r="AV48" s="732"/>
      <c r="AW48" s="733"/>
      <c r="AX48" s="732"/>
      <c r="AY48" s="733"/>
      <c r="AZ48" s="732"/>
      <c r="BA48" s="733"/>
    </row>
    <row r="49" spans="1:53" ht="15" customHeight="1" x14ac:dyDescent="0.3">
      <c r="A49" s="432">
        <f>RANK(G49,G$5:G$51,0)</f>
        <v>45</v>
      </c>
      <c r="B49" s="95" t="s">
        <v>54</v>
      </c>
      <c r="C49" s="65">
        <v>2007</v>
      </c>
      <c r="D49" s="66" t="s">
        <v>14</v>
      </c>
      <c r="E49" s="462" t="s">
        <v>206</v>
      </c>
      <c r="F49" s="327" t="s">
        <v>48</v>
      </c>
      <c r="G49" s="433">
        <f>AA49</f>
        <v>112</v>
      </c>
      <c r="H49" s="84"/>
      <c r="I49" s="288"/>
      <c r="J49" s="84"/>
      <c r="K49" s="288"/>
      <c r="L49" s="88"/>
      <c r="M49" s="85"/>
      <c r="N49" s="338"/>
      <c r="O49" s="339"/>
      <c r="P49" s="337"/>
      <c r="Q49" s="334"/>
      <c r="R49" s="109"/>
      <c r="S49" s="108"/>
      <c r="T49" s="109"/>
      <c r="U49" s="331"/>
      <c r="V49" s="109"/>
      <c r="W49" s="108"/>
      <c r="X49" s="109"/>
      <c r="Y49" s="332"/>
      <c r="Z49" s="179">
        <v>61.2</v>
      </c>
      <c r="AA49" s="465">
        <v>112</v>
      </c>
      <c r="AB49" s="115"/>
      <c r="AC49" s="85"/>
      <c r="AD49" s="109"/>
      <c r="AE49" s="331"/>
      <c r="AF49" s="109"/>
      <c r="AG49" s="108"/>
      <c r="AH49" s="109"/>
      <c r="AI49" s="332"/>
      <c r="AJ49" s="543"/>
      <c r="AK49" s="544"/>
      <c r="AL49" s="543"/>
      <c r="AM49" s="544"/>
      <c r="AN49" s="543"/>
      <c r="AO49" s="544"/>
      <c r="AP49" s="587"/>
      <c r="AQ49" s="576"/>
      <c r="AR49" s="587"/>
      <c r="AS49" s="576"/>
      <c r="AT49" s="587"/>
      <c r="AU49" s="576"/>
      <c r="AV49" s="732"/>
      <c r="AW49" s="733"/>
      <c r="AX49" s="732"/>
      <c r="AY49" s="733"/>
      <c r="AZ49" s="732"/>
      <c r="BA49" s="733"/>
    </row>
    <row r="50" spans="1:53" ht="15" customHeight="1" x14ac:dyDescent="0.3">
      <c r="A50" s="432">
        <f>RANK(G50,G$5:G$51,0)</f>
        <v>46</v>
      </c>
      <c r="B50" s="95" t="s">
        <v>126</v>
      </c>
      <c r="C50" s="65" t="s">
        <v>122</v>
      </c>
      <c r="D50" s="66" t="s">
        <v>14</v>
      </c>
      <c r="E50" s="462" t="s">
        <v>239</v>
      </c>
      <c r="F50" s="327" t="s">
        <v>48</v>
      </c>
      <c r="G50" s="433">
        <f>AA50</f>
        <v>106</v>
      </c>
      <c r="H50" s="84"/>
      <c r="I50" s="288"/>
      <c r="J50" s="84"/>
      <c r="K50" s="288"/>
      <c r="L50" s="88"/>
      <c r="M50" s="85"/>
      <c r="N50" s="338"/>
      <c r="O50" s="339"/>
      <c r="P50" s="337"/>
      <c r="Q50" s="334"/>
      <c r="R50" s="109"/>
      <c r="S50" s="108"/>
      <c r="T50" s="109"/>
      <c r="U50" s="331"/>
      <c r="V50" s="109"/>
      <c r="W50" s="108"/>
      <c r="X50" s="109"/>
      <c r="Y50" s="332"/>
      <c r="Z50" s="179">
        <v>60.6</v>
      </c>
      <c r="AA50" s="465">
        <v>106</v>
      </c>
      <c r="AB50" s="115"/>
      <c r="AC50" s="85"/>
      <c r="AD50" s="109"/>
      <c r="AE50" s="331"/>
      <c r="AF50" s="109"/>
      <c r="AG50" s="108"/>
      <c r="AH50" s="109"/>
      <c r="AI50" s="332"/>
      <c r="AJ50" s="543"/>
      <c r="AK50" s="544"/>
      <c r="AL50" s="543"/>
      <c r="AM50" s="544"/>
      <c r="AN50" s="543"/>
      <c r="AO50" s="544"/>
      <c r="AP50" s="587"/>
      <c r="AQ50" s="576"/>
      <c r="AR50" s="587"/>
      <c r="AS50" s="576"/>
      <c r="AT50" s="587"/>
      <c r="AU50" s="576"/>
      <c r="AV50" s="732"/>
      <c r="AW50" s="733"/>
      <c r="AX50" s="732"/>
      <c r="AY50" s="733"/>
      <c r="AZ50" s="732"/>
      <c r="BA50" s="733"/>
    </row>
    <row r="51" spans="1:53" ht="15" customHeight="1" x14ac:dyDescent="0.3">
      <c r="A51" s="279">
        <f>RANK(G51,G$5:G$51,0)</f>
        <v>47</v>
      </c>
      <c r="B51" s="113" t="s">
        <v>193</v>
      </c>
      <c r="C51" s="114">
        <v>2006</v>
      </c>
      <c r="D51" s="329" t="s">
        <v>87</v>
      </c>
      <c r="E51" s="326" t="s">
        <v>194</v>
      </c>
      <c r="F51" s="327" t="s">
        <v>48</v>
      </c>
      <c r="G51" s="301">
        <f>M51</f>
        <v>95</v>
      </c>
      <c r="H51" s="84"/>
      <c r="I51" s="288"/>
      <c r="J51" s="84"/>
      <c r="K51" s="288"/>
      <c r="L51" s="88">
        <v>59.5</v>
      </c>
      <c r="M51" s="85">
        <v>95</v>
      </c>
      <c r="N51" s="338" t="s">
        <v>120</v>
      </c>
      <c r="O51" s="339" t="s">
        <v>57</v>
      </c>
      <c r="P51" s="337"/>
      <c r="Q51" s="334"/>
      <c r="R51" s="109"/>
      <c r="S51" s="108"/>
      <c r="T51" s="109"/>
      <c r="U51" s="331"/>
      <c r="V51" s="109"/>
      <c r="W51" s="108"/>
      <c r="X51" s="109"/>
      <c r="Y51" s="332"/>
      <c r="Z51" s="179"/>
      <c r="AA51" s="465"/>
      <c r="AB51" s="115"/>
      <c r="AC51" s="85"/>
      <c r="AD51" s="109"/>
      <c r="AE51" s="331"/>
      <c r="AF51" s="109"/>
      <c r="AG51" s="108"/>
      <c r="AH51" s="109"/>
      <c r="AI51" s="332"/>
      <c r="AJ51" s="543"/>
      <c r="AK51" s="544"/>
      <c r="AL51" s="543"/>
      <c r="AM51" s="544"/>
      <c r="AN51" s="543"/>
      <c r="AO51" s="544"/>
      <c r="AP51" s="587"/>
      <c r="AQ51" s="576"/>
      <c r="AR51" s="587"/>
      <c r="AS51" s="576"/>
      <c r="AT51" s="587"/>
      <c r="AU51" s="576"/>
      <c r="AV51" s="732"/>
      <c r="AW51" s="733"/>
      <c r="AX51" s="732"/>
      <c r="AY51" s="733"/>
      <c r="AZ51" s="732"/>
      <c r="BA51" s="733"/>
    </row>
    <row r="52" spans="1:53" ht="15" customHeight="1" thickBot="1" x14ac:dyDescent="0.35">
      <c r="A52" s="127"/>
      <c r="B52" s="68"/>
      <c r="C52" s="69"/>
      <c r="D52" s="70"/>
      <c r="E52" s="71"/>
      <c r="F52" s="128"/>
      <c r="G52" s="129"/>
      <c r="H52" s="130"/>
      <c r="I52" s="93"/>
      <c r="J52" s="130"/>
      <c r="K52" s="93"/>
      <c r="L52" s="92"/>
      <c r="M52" s="93"/>
      <c r="N52" s="340"/>
      <c r="O52" s="341"/>
      <c r="P52" s="340"/>
      <c r="Q52" s="341"/>
      <c r="R52" s="92"/>
      <c r="S52" s="93"/>
      <c r="T52" s="92"/>
      <c r="U52" s="93"/>
      <c r="V52" s="92"/>
      <c r="W52" s="93"/>
      <c r="X52" s="92"/>
      <c r="Y52" s="93"/>
      <c r="Z52" s="130"/>
      <c r="AA52" s="466"/>
      <c r="AB52" s="130"/>
      <c r="AC52" s="93"/>
      <c r="AD52" s="92"/>
      <c r="AE52" s="93"/>
      <c r="AF52" s="92"/>
      <c r="AG52" s="93"/>
      <c r="AH52" s="92"/>
      <c r="AI52" s="93"/>
      <c r="AJ52" s="547"/>
      <c r="AK52" s="548"/>
      <c r="AL52" s="547"/>
      <c r="AM52" s="548"/>
      <c r="AN52" s="547"/>
      <c r="AO52" s="548"/>
      <c r="AP52" s="583"/>
      <c r="AQ52" s="584"/>
      <c r="AR52" s="583"/>
      <c r="AS52" s="584"/>
      <c r="AT52" s="583"/>
      <c r="AU52" s="584"/>
      <c r="AV52" s="736"/>
      <c r="AW52" s="737"/>
      <c r="AX52" s="736"/>
      <c r="AY52" s="737"/>
      <c r="AZ52" s="736"/>
      <c r="BA52" s="737"/>
    </row>
    <row r="53" spans="1:53" s="46" customFormat="1" x14ac:dyDescent="0.3">
      <c r="F53" s="101"/>
      <c r="G53" s="53"/>
      <c r="L53" s="47"/>
      <c r="N53" s="47"/>
      <c r="P53" s="47"/>
      <c r="R53" s="47"/>
      <c r="T53" s="47"/>
      <c r="V53" s="47"/>
      <c r="X53" s="47"/>
      <c r="AD53" s="47"/>
      <c r="AF53" s="47"/>
      <c r="AH53" s="47"/>
      <c r="AJ53" s="47"/>
      <c r="AL53" s="47"/>
      <c r="AN53" s="47"/>
      <c r="AP53" s="47"/>
      <c r="AR53" s="47"/>
      <c r="AT53" s="47"/>
      <c r="AV53" s="738"/>
      <c r="AW53" s="739"/>
      <c r="AX53" s="738"/>
      <c r="AY53" s="739"/>
      <c r="AZ53" s="738"/>
      <c r="BA53" s="739"/>
    </row>
    <row r="54" spans="1:53" s="46" customFormat="1" x14ac:dyDescent="0.3">
      <c r="F54" s="101"/>
      <c r="G54" s="53"/>
      <c r="L54" s="47"/>
      <c r="N54" s="47"/>
      <c r="P54" s="47"/>
      <c r="R54" s="47"/>
      <c r="T54" s="47"/>
      <c r="V54" s="47"/>
      <c r="X54" s="47"/>
      <c r="AD54" s="47"/>
      <c r="AF54" s="47"/>
      <c r="AH54" s="47"/>
      <c r="AJ54" s="47"/>
      <c r="AL54" s="47"/>
      <c r="AN54" s="47"/>
      <c r="AP54" s="47"/>
      <c r="AR54" s="47"/>
      <c r="AT54" s="47"/>
      <c r="AV54" s="47"/>
      <c r="AX54" s="47"/>
      <c r="AZ54" s="47"/>
    </row>
    <row r="55" spans="1:53" s="46" customFormat="1" x14ac:dyDescent="0.3">
      <c r="F55" s="101"/>
      <c r="G55" s="53"/>
      <c r="L55" s="47"/>
      <c r="N55" s="47"/>
      <c r="P55" s="47"/>
      <c r="R55" s="47"/>
      <c r="T55" s="47"/>
      <c r="V55" s="47"/>
      <c r="X55" s="47"/>
      <c r="AD55" s="47"/>
      <c r="AF55" s="47"/>
      <c r="AH55" s="47"/>
      <c r="AJ55" s="47"/>
      <c r="AL55" s="47"/>
      <c r="AN55" s="47"/>
      <c r="AP55" s="47"/>
      <c r="AR55" s="47"/>
      <c r="AT55" s="47"/>
      <c r="AV55" s="47"/>
      <c r="AX55" s="47"/>
      <c r="AZ55" s="47"/>
    </row>
    <row r="56" spans="1:53" s="46" customFormat="1" x14ac:dyDescent="0.3">
      <c r="C56" s="53"/>
      <c r="D56" s="53"/>
      <c r="F56" s="101"/>
      <c r="G56" s="53"/>
      <c r="L56" s="47"/>
      <c r="N56" s="47"/>
      <c r="P56" s="47"/>
      <c r="R56" s="47"/>
      <c r="T56" s="47"/>
      <c r="V56" s="47"/>
      <c r="X56" s="47"/>
      <c r="AD56" s="47"/>
      <c r="AF56" s="47"/>
      <c r="AH56" s="47"/>
      <c r="AJ56" s="47"/>
      <c r="AL56" s="47"/>
      <c r="AN56" s="47"/>
      <c r="AP56" s="47"/>
      <c r="AR56" s="47"/>
      <c r="AT56" s="47"/>
      <c r="AV56" s="47"/>
      <c r="AX56" s="47"/>
      <c r="AZ56" s="47"/>
    </row>
    <row r="57" spans="1:53" s="46" customFormat="1" x14ac:dyDescent="0.3">
      <c r="C57" s="53"/>
      <c r="D57" s="53"/>
      <c r="F57" s="101"/>
      <c r="G57" s="53"/>
      <c r="L57" s="47"/>
      <c r="N57" s="47"/>
      <c r="P57" s="47"/>
      <c r="R57" s="47"/>
      <c r="T57" s="47"/>
      <c r="V57" s="47"/>
      <c r="X57" s="47"/>
      <c r="AD57" s="47"/>
      <c r="AF57" s="47"/>
      <c r="AH57" s="47"/>
      <c r="AJ57" s="47"/>
      <c r="AL57" s="47"/>
      <c r="AN57" s="47"/>
      <c r="AP57" s="47"/>
      <c r="AR57" s="47"/>
      <c r="AT57" s="47"/>
      <c r="AV57" s="47"/>
      <c r="AX57" s="47"/>
      <c r="AZ57" s="47"/>
    </row>
    <row r="58" spans="1:53" s="46" customFormat="1" x14ac:dyDescent="0.3">
      <c r="C58" s="53"/>
      <c r="D58" s="53"/>
      <c r="F58" s="101"/>
      <c r="G58" s="53"/>
      <c r="L58" s="47"/>
      <c r="N58" s="47"/>
      <c r="P58" s="47"/>
      <c r="R58" s="47"/>
      <c r="T58" s="47"/>
      <c r="V58" s="47"/>
      <c r="X58" s="47"/>
      <c r="AD58" s="47"/>
      <c r="AF58" s="47"/>
      <c r="AH58" s="47"/>
      <c r="AJ58" s="47"/>
      <c r="AL58" s="47"/>
      <c r="AN58" s="47"/>
      <c r="AP58" s="47"/>
      <c r="AR58" s="47"/>
      <c r="AT58" s="47"/>
      <c r="AV58" s="47"/>
      <c r="AX58" s="47"/>
      <c r="AZ58" s="47"/>
    </row>
    <row r="59" spans="1:53" s="46" customFormat="1" x14ac:dyDescent="0.3">
      <c r="C59" s="53"/>
      <c r="D59" s="53"/>
      <c r="F59" s="101"/>
      <c r="G59" s="53"/>
      <c r="L59" s="47"/>
      <c r="N59" s="47"/>
      <c r="P59" s="47"/>
      <c r="R59" s="47"/>
      <c r="T59" s="47"/>
      <c r="V59" s="47"/>
      <c r="X59" s="47"/>
      <c r="AD59" s="47"/>
      <c r="AF59" s="47"/>
      <c r="AH59" s="47"/>
      <c r="AJ59" s="47"/>
      <c r="AL59" s="47"/>
      <c r="AN59" s="47"/>
      <c r="AP59" s="47"/>
      <c r="AR59" s="47"/>
      <c r="AT59" s="47"/>
      <c r="AV59" s="47"/>
      <c r="AX59" s="47"/>
      <c r="AZ59" s="47"/>
    </row>
    <row r="60" spans="1:53" s="46" customFormat="1" x14ac:dyDescent="0.3">
      <c r="C60" s="53"/>
      <c r="D60" s="53"/>
      <c r="F60" s="101"/>
      <c r="G60" s="53"/>
      <c r="L60" s="47"/>
      <c r="N60" s="47"/>
      <c r="P60" s="47"/>
      <c r="R60" s="47"/>
      <c r="T60" s="47"/>
      <c r="V60" s="47"/>
      <c r="X60" s="47"/>
      <c r="AD60" s="47"/>
      <c r="AF60" s="47"/>
      <c r="AH60" s="47"/>
      <c r="AJ60" s="47"/>
      <c r="AL60" s="47"/>
      <c r="AN60" s="47"/>
      <c r="AP60" s="47"/>
      <c r="AR60" s="47"/>
      <c r="AT60" s="47"/>
      <c r="AV60" s="47"/>
      <c r="AX60" s="47"/>
      <c r="AZ60" s="47"/>
    </row>
    <row r="61" spans="1:53" s="46" customFormat="1" x14ac:dyDescent="0.3">
      <c r="C61" s="53"/>
      <c r="D61" s="53"/>
      <c r="F61" s="101"/>
      <c r="G61" s="53"/>
      <c r="L61" s="47"/>
      <c r="N61" s="47"/>
      <c r="P61" s="47"/>
      <c r="R61" s="47"/>
      <c r="T61" s="47"/>
      <c r="V61" s="47"/>
      <c r="X61" s="47"/>
      <c r="AD61" s="47"/>
      <c r="AF61" s="47"/>
      <c r="AH61" s="47"/>
      <c r="AJ61" s="47"/>
      <c r="AL61" s="47"/>
      <c r="AN61" s="47"/>
      <c r="AP61" s="47"/>
      <c r="AR61" s="47"/>
      <c r="AT61" s="47"/>
      <c r="AV61" s="47"/>
      <c r="AX61" s="47"/>
      <c r="AZ61" s="47"/>
    </row>
    <row r="62" spans="1:53" s="46" customFormat="1" x14ac:dyDescent="0.3">
      <c r="C62" s="53"/>
      <c r="D62" s="53"/>
      <c r="F62" s="101"/>
      <c r="G62" s="53"/>
      <c r="L62" s="47"/>
      <c r="N62" s="47"/>
      <c r="P62" s="47"/>
      <c r="R62" s="47"/>
      <c r="T62" s="47"/>
      <c r="V62" s="47"/>
      <c r="X62" s="47"/>
      <c r="AD62" s="47"/>
      <c r="AF62" s="47"/>
      <c r="AH62" s="47"/>
      <c r="AJ62" s="47"/>
      <c r="AL62" s="47"/>
      <c r="AN62" s="47"/>
      <c r="AP62" s="47"/>
      <c r="AR62" s="47"/>
      <c r="AT62" s="47"/>
      <c r="AV62" s="47"/>
      <c r="AX62" s="47"/>
      <c r="AZ62" s="47"/>
    </row>
    <row r="63" spans="1:53" s="46" customFormat="1" x14ac:dyDescent="0.3">
      <c r="C63" s="53"/>
      <c r="D63" s="53"/>
      <c r="F63" s="101"/>
      <c r="G63" s="53"/>
      <c r="L63" s="47"/>
      <c r="N63" s="47"/>
      <c r="P63" s="47"/>
      <c r="R63" s="47"/>
      <c r="T63" s="47"/>
      <c r="V63" s="47"/>
      <c r="X63" s="47"/>
      <c r="AD63" s="47"/>
      <c r="AF63" s="47"/>
      <c r="AH63" s="47"/>
      <c r="AJ63" s="47"/>
      <c r="AL63" s="47"/>
      <c r="AN63" s="47"/>
      <c r="AP63" s="47"/>
      <c r="AR63" s="47"/>
      <c r="AT63" s="47"/>
      <c r="AV63" s="47"/>
      <c r="AX63" s="47"/>
      <c r="AZ63" s="47"/>
    </row>
    <row r="64" spans="1:53" s="46" customFormat="1" x14ac:dyDescent="0.3">
      <c r="C64" s="53"/>
      <c r="D64" s="53"/>
      <c r="F64" s="101"/>
      <c r="G64" s="53"/>
      <c r="L64" s="47"/>
      <c r="N64" s="47"/>
      <c r="P64" s="47"/>
      <c r="R64" s="47"/>
      <c r="T64" s="47"/>
      <c r="V64" s="47"/>
      <c r="X64" s="47"/>
      <c r="AD64" s="47"/>
      <c r="AF64" s="47"/>
      <c r="AH64" s="47"/>
      <c r="AJ64" s="47"/>
      <c r="AL64" s="47"/>
      <c r="AN64" s="47"/>
      <c r="AP64" s="47"/>
      <c r="AR64" s="47"/>
      <c r="AT64" s="47"/>
      <c r="AV64" s="47"/>
      <c r="AX64" s="47"/>
      <c r="AZ64" s="47"/>
    </row>
    <row r="65" spans="3:52" s="46" customFormat="1" x14ac:dyDescent="0.3">
      <c r="C65" s="53"/>
      <c r="D65" s="53"/>
      <c r="F65" s="101"/>
      <c r="G65" s="53"/>
      <c r="L65" s="47"/>
      <c r="N65" s="47"/>
      <c r="P65" s="47"/>
      <c r="R65" s="47"/>
      <c r="T65" s="47"/>
      <c r="V65" s="47"/>
      <c r="X65" s="47"/>
      <c r="AD65" s="47"/>
      <c r="AF65" s="47"/>
      <c r="AH65" s="47"/>
      <c r="AJ65" s="47"/>
      <c r="AL65" s="47"/>
      <c r="AN65" s="47"/>
      <c r="AP65" s="47"/>
      <c r="AR65" s="47"/>
      <c r="AT65" s="47"/>
      <c r="AV65" s="47"/>
      <c r="AX65" s="47"/>
      <c r="AZ65" s="47"/>
    </row>
    <row r="66" spans="3:52" s="46" customFormat="1" x14ac:dyDescent="0.3">
      <c r="C66" s="53"/>
      <c r="D66" s="53"/>
      <c r="F66" s="101"/>
      <c r="G66" s="53"/>
      <c r="L66" s="47"/>
      <c r="N66" s="47"/>
      <c r="P66" s="47"/>
      <c r="R66" s="47"/>
      <c r="T66" s="47"/>
      <c r="V66" s="47"/>
      <c r="X66" s="47"/>
      <c r="AD66" s="47"/>
      <c r="AF66" s="47"/>
      <c r="AH66" s="47"/>
      <c r="AJ66" s="47"/>
      <c r="AL66" s="47"/>
      <c r="AN66" s="47"/>
      <c r="AP66" s="47"/>
      <c r="AR66" s="47"/>
      <c r="AT66" s="47"/>
      <c r="AV66" s="47"/>
      <c r="AX66" s="47"/>
      <c r="AZ66" s="47"/>
    </row>
    <row r="67" spans="3:52" s="46" customFormat="1" x14ac:dyDescent="0.3">
      <c r="C67" s="53"/>
      <c r="D67" s="53"/>
      <c r="F67" s="101"/>
      <c r="G67" s="53"/>
      <c r="L67" s="47"/>
      <c r="N67" s="47"/>
      <c r="P67" s="47"/>
      <c r="R67" s="47"/>
      <c r="T67" s="47"/>
      <c r="V67" s="47"/>
      <c r="X67" s="47"/>
      <c r="AD67" s="47"/>
      <c r="AF67" s="47"/>
      <c r="AH67" s="47"/>
      <c r="AJ67" s="47"/>
      <c r="AL67" s="47"/>
      <c r="AN67" s="47"/>
      <c r="AP67" s="47"/>
      <c r="AR67" s="47"/>
      <c r="AT67" s="47"/>
      <c r="AV67" s="47"/>
      <c r="AX67" s="47"/>
      <c r="AZ67" s="47"/>
    </row>
    <row r="68" spans="3:52" s="46" customFormat="1" x14ac:dyDescent="0.3">
      <c r="C68" s="53"/>
      <c r="D68" s="53"/>
      <c r="F68" s="101"/>
      <c r="G68" s="53"/>
      <c r="L68" s="47"/>
      <c r="N68" s="47"/>
      <c r="P68" s="47"/>
      <c r="R68" s="47"/>
      <c r="T68" s="47"/>
      <c r="V68" s="47"/>
      <c r="X68" s="47"/>
      <c r="AD68" s="47"/>
      <c r="AF68" s="47"/>
      <c r="AH68" s="47"/>
      <c r="AJ68" s="47"/>
      <c r="AL68" s="47"/>
      <c r="AN68" s="47"/>
      <c r="AP68" s="47"/>
      <c r="AR68" s="47"/>
      <c r="AT68" s="47"/>
      <c r="AV68" s="47"/>
      <c r="AX68" s="47"/>
      <c r="AZ68" s="47"/>
    </row>
    <row r="69" spans="3:52" s="46" customFormat="1" x14ac:dyDescent="0.3">
      <c r="C69" s="53"/>
      <c r="D69" s="53"/>
      <c r="F69" s="101"/>
      <c r="G69" s="53"/>
      <c r="L69" s="47"/>
      <c r="N69" s="47"/>
      <c r="P69" s="47"/>
      <c r="R69" s="47"/>
      <c r="T69" s="47"/>
      <c r="V69" s="47"/>
      <c r="X69" s="47"/>
      <c r="AD69" s="47"/>
      <c r="AF69" s="47"/>
      <c r="AH69" s="47"/>
      <c r="AJ69" s="47"/>
      <c r="AL69" s="47"/>
      <c r="AN69" s="47"/>
      <c r="AP69" s="47"/>
      <c r="AR69" s="47"/>
      <c r="AT69" s="47"/>
      <c r="AV69" s="47"/>
      <c r="AX69" s="47"/>
      <c r="AZ69" s="47"/>
    </row>
    <row r="70" spans="3:52" s="46" customFormat="1" x14ac:dyDescent="0.3">
      <c r="C70" s="53"/>
      <c r="D70" s="53"/>
      <c r="F70" s="101"/>
      <c r="G70" s="53"/>
      <c r="L70" s="47"/>
      <c r="N70" s="47"/>
      <c r="P70" s="47"/>
      <c r="R70" s="47"/>
      <c r="T70" s="47"/>
      <c r="V70" s="47"/>
      <c r="X70" s="47"/>
      <c r="AD70" s="47"/>
      <c r="AF70" s="47"/>
      <c r="AH70" s="47"/>
      <c r="AJ70" s="47"/>
      <c r="AL70" s="47"/>
      <c r="AN70" s="47"/>
      <c r="AP70" s="47"/>
      <c r="AR70" s="47"/>
      <c r="AT70" s="47"/>
      <c r="AV70" s="47"/>
      <c r="AX70" s="47"/>
      <c r="AZ70" s="47"/>
    </row>
    <row r="71" spans="3:52" s="46" customFormat="1" x14ac:dyDescent="0.3">
      <c r="C71" s="53"/>
      <c r="D71" s="53"/>
      <c r="F71" s="101"/>
      <c r="G71" s="53"/>
      <c r="L71" s="47"/>
      <c r="N71" s="47"/>
      <c r="P71" s="47"/>
      <c r="R71" s="47"/>
      <c r="T71" s="47"/>
      <c r="V71" s="47"/>
      <c r="X71" s="47"/>
      <c r="AD71" s="47"/>
      <c r="AF71" s="47"/>
      <c r="AH71" s="47"/>
      <c r="AJ71" s="47"/>
      <c r="AL71" s="47"/>
      <c r="AN71" s="47"/>
      <c r="AP71" s="47"/>
      <c r="AR71" s="47"/>
      <c r="AT71" s="47"/>
      <c r="AV71" s="47"/>
      <c r="AX71" s="47"/>
      <c r="AZ71" s="47"/>
    </row>
    <row r="72" spans="3:52" s="46" customFormat="1" x14ac:dyDescent="0.3">
      <c r="C72" s="53"/>
      <c r="D72" s="53"/>
      <c r="F72" s="101"/>
      <c r="G72" s="53"/>
      <c r="L72" s="47"/>
      <c r="N72" s="47"/>
      <c r="P72" s="47"/>
      <c r="R72" s="47"/>
      <c r="T72" s="47"/>
      <c r="V72" s="47"/>
      <c r="X72" s="47"/>
      <c r="AD72" s="47"/>
      <c r="AF72" s="47"/>
      <c r="AH72" s="47"/>
      <c r="AJ72" s="47"/>
      <c r="AL72" s="47"/>
      <c r="AN72" s="47"/>
      <c r="AP72" s="47"/>
      <c r="AR72" s="47"/>
      <c r="AT72" s="47"/>
      <c r="AV72" s="47"/>
      <c r="AX72" s="47"/>
      <c r="AZ72" s="47"/>
    </row>
    <row r="73" spans="3:52" s="46" customFormat="1" x14ac:dyDescent="0.3">
      <c r="C73" s="53"/>
      <c r="D73" s="53"/>
      <c r="F73" s="101"/>
      <c r="G73" s="53"/>
      <c r="L73" s="47"/>
      <c r="N73" s="47"/>
      <c r="P73" s="47"/>
      <c r="R73" s="47"/>
      <c r="T73" s="47"/>
      <c r="V73" s="47"/>
      <c r="X73" s="47"/>
      <c r="AD73" s="47"/>
      <c r="AF73" s="47"/>
      <c r="AH73" s="47"/>
      <c r="AJ73" s="47"/>
      <c r="AL73" s="47"/>
      <c r="AN73" s="47"/>
      <c r="AP73" s="47"/>
      <c r="AR73" s="47"/>
      <c r="AT73" s="47"/>
      <c r="AV73" s="47"/>
      <c r="AX73" s="47"/>
      <c r="AZ73" s="47"/>
    </row>
    <row r="74" spans="3:52" s="46" customFormat="1" x14ac:dyDescent="0.3">
      <c r="C74" s="53"/>
      <c r="D74" s="53"/>
      <c r="F74" s="101"/>
      <c r="G74" s="53"/>
      <c r="L74" s="47"/>
      <c r="N74" s="47"/>
      <c r="P74" s="47"/>
      <c r="R74" s="47"/>
      <c r="T74" s="47"/>
      <c r="V74" s="47"/>
      <c r="X74" s="47"/>
      <c r="AD74" s="47"/>
      <c r="AF74" s="47"/>
      <c r="AH74" s="47"/>
      <c r="AJ74" s="47"/>
      <c r="AL74" s="47"/>
      <c r="AN74" s="47"/>
      <c r="AP74" s="47"/>
      <c r="AR74" s="47"/>
      <c r="AT74" s="47"/>
      <c r="AV74" s="47"/>
      <c r="AX74" s="47"/>
      <c r="AZ74" s="47"/>
    </row>
    <row r="75" spans="3:52" s="46" customFormat="1" x14ac:dyDescent="0.3">
      <c r="C75" s="53"/>
      <c r="D75" s="53"/>
      <c r="F75" s="101"/>
      <c r="G75" s="53"/>
      <c r="L75" s="47"/>
      <c r="N75" s="47"/>
      <c r="P75" s="47"/>
      <c r="R75" s="47"/>
      <c r="T75" s="47"/>
      <c r="V75" s="47"/>
      <c r="X75" s="47"/>
      <c r="AD75" s="47"/>
      <c r="AF75" s="47"/>
      <c r="AH75" s="47"/>
      <c r="AJ75" s="47"/>
      <c r="AL75" s="47"/>
      <c r="AN75" s="47"/>
      <c r="AP75" s="47"/>
      <c r="AR75" s="47"/>
      <c r="AT75" s="47"/>
      <c r="AV75" s="47"/>
      <c r="AX75" s="47"/>
      <c r="AZ75" s="47"/>
    </row>
    <row r="76" spans="3:52" s="46" customFormat="1" x14ac:dyDescent="0.3">
      <c r="C76" s="53"/>
      <c r="D76" s="53"/>
      <c r="F76" s="101"/>
      <c r="G76" s="53"/>
      <c r="L76" s="47"/>
      <c r="N76" s="47"/>
      <c r="P76" s="47"/>
      <c r="R76" s="47"/>
      <c r="T76" s="47"/>
      <c r="V76" s="47"/>
      <c r="X76" s="47"/>
      <c r="AD76" s="47"/>
      <c r="AF76" s="47"/>
      <c r="AH76" s="47"/>
      <c r="AJ76" s="47"/>
      <c r="AL76" s="47"/>
      <c r="AN76" s="47"/>
      <c r="AP76" s="47"/>
      <c r="AR76" s="47"/>
      <c r="AT76" s="47"/>
      <c r="AV76" s="47"/>
      <c r="AX76" s="47"/>
      <c r="AZ76" s="47"/>
    </row>
    <row r="77" spans="3:52" s="46" customFormat="1" x14ac:dyDescent="0.3">
      <c r="C77" s="53"/>
      <c r="D77" s="53"/>
      <c r="F77" s="101"/>
      <c r="G77" s="53"/>
      <c r="L77" s="47"/>
      <c r="N77" s="47"/>
      <c r="P77" s="47"/>
      <c r="R77" s="47"/>
      <c r="T77" s="47"/>
      <c r="V77" s="47"/>
      <c r="X77" s="47"/>
      <c r="AD77" s="47"/>
      <c r="AF77" s="47"/>
      <c r="AH77" s="47"/>
      <c r="AJ77" s="47"/>
      <c r="AL77" s="47"/>
      <c r="AN77" s="47"/>
      <c r="AP77" s="47"/>
      <c r="AR77" s="47"/>
      <c r="AT77" s="47"/>
      <c r="AV77" s="47"/>
      <c r="AX77" s="47"/>
      <c r="AZ77" s="47"/>
    </row>
    <row r="78" spans="3:52" s="46" customFormat="1" x14ac:dyDescent="0.3">
      <c r="C78" s="53"/>
      <c r="D78" s="53"/>
      <c r="F78" s="101"/>
      <c r="G78" s="53"/>
      <c r="L78" s="47"/>
      <c r="N78" s="47"/>
      <c r="P78" s="47"/>
      <c r="R78" s="47"/>
      <c r="T78" s="47"/>
      <c r="V78" s="47"/>
      <c r="X78" s="47"/>
      <c r="AD78" s="47"/>
      <c r="AF78" s="47"/>
      <c r="AH78" s="47"/>
      <c r="AJ78" s="47"/>
      <c r="AL78" s="47"/>
      <c r="AN78" s="47"/>
      <c r="AP78" s="47"/>
      <c r="AR78" s="47"/>
      <c r="AT78" s="47"/>
      <c r="AV78" s="47"/>
      <c r="AX78" s="47"/>
      <c r="AZ78" s="47"/>
    </row>
    <row r="79" spans="3:52" s="46" customFormat="1" x14ac:dyDescent="0.3">
      <c r="C79" s="53"/>
      <c r="D79" s="53"/>
      <c r="F79" s="101"/>
      <c r="G79" s="53"/>
      <c r="L79" s="47"/>
      <c r="N79" s="47"/>
      <c r="P79" s="47"/>
      <c r="R79" s="47"/>
      <c r="T79" s="47"/>
      <c r="V79" s="47"/>
      <c r="X79" s="47"/>
      <c r="AD79" s="47"/>
      <c r="AF79" s="47"/>
      <c r="AH79" s="47"/>
      <c r="AJ79" s="47"/>
      <c r="AL79" s="47"/>
      <c r="AN79" s="47"/>
      <c r="AP79" s="47"/>
      <c r="AR79" s="47"/>
      <c r="AT79" s="47"/>
      <c r="AV79" s="47"/>
      <c r="AX79" s="47"/>
      <c r="AZ79" s="47"/>
    </row>
    <row r="80" spans="3:52" s="46" customFormat="1" x14ac:dyDescent="0.3">
      <c r="C80" s="53"/>
      <c r="D80" s="53"/>
      <c r="F80" s="101"/>
      <c r="G80" s="53"/>
      <c r="L80" s="47"/>
      <c r="N80" s="47"/>
      <c r="P80" s="47"/>
      <c r="R80" s="47"/>
      <c r="T80" s="47"/>
      <c r="V80" s="47"/>
      <c r="X80" s="47"/>
      <c r="AD80" s="47"/>
      <c r="AF80" s="47"/>
      <c r="AH80" s="47"/>
      <c r="AJ80" s="47"/>
      <c r="AL80" s="47"/>
      <c r="AN80" s="47"/>
      <c r="AP80" s="47"/>
      <c r="AR80" s="47"/>
      <c r="AT80" s="47"/>
      <c r="AV80" s="47"/>
      <c r="AX80" s="47"/>
      <c r="AZ80" s="47"/>
    </row>
    <row r="81" spans="3:52" s="46" customFormat="1" x14ac:dyDescent="0.3">
      <c r="C81" s="53"/>
      <c r="D81" s="53"/>
      <c r="F81" s="101"/>
      <c r="G81" s="53"/>
      <c r="L81" s="47"/>
      <c r="N81" s="47"/>
      <c r="P81" s="47"/>
      <c r="R81" s="47"/>
      <c r="T81" s="47"/>
      <c r="V81" s="47"/>
      <c r="X81" s="47"/>
      <c r="AD81" s="47"/>
      <c r="AF81" s="47"/>
      <c r="AH81" s="47"/>
      <c r="AJ81" s="47"/>
      <c r="AL81" s="47"/>
      <c r="AN81" s="47"/>
      <c r="AP81" s="47"/>
      <c r="AR81" s="47"/>
      <c r="AT81" s="47"/>
      <c r="AV81" s="47"/>
      <c r="AX81" s="47"/>
      <c r="AZ81" s="47"/>
    </row>
    <row r="82" spans="3:52" s="46" customFormat="1" x14ac:dyDescent="0.3">
      <c r="C82" s="53"/>
      <c r="D82" s="53"/>
      <c r="F82" s="101"/>
      <c r="G82" s="53"/>
      <c r="L82" s="47"/>
      <c r="N82" s="47"/>
      <c r="P82" s="47"/>
      <c r="R82" s="47"/>
      <c r="T82" s="47"/>
      <c r="V82" s="47"/>
      <c r="X82" s="47"/>
      <c r="AD82" s="47"/>
      <c r="AF82" s="47"/>
      <c r="AH82" s="47"/>
      <c r="AJ82" s="47"/>
      <c r="AL82" s="47"/>
      <c r="AN82" s="47"/>
      <c r="AP82" s="47"/>
      <c r="AR82" s="47"/>
      <c r="AT82" s="47"/>
      <c r="AV82" s="47"/>
      <c r="AX82" s="47"/>
      <c r="AZ82" s="47"/>
    </row>
    <row r="83" spans="3:52" s="46" customFormat="1" x14ac:dyDescent="0.3">
      <c r="C83" s="53"/>
      <c r="D83" s="53"/>
      <c r="F83" s="101"/>
      <c r="G83" s="53"/>
      <c r="L83" s="47"/>
      <c r="N83" s="47"/>
      <c r="P83" s="47"/>
      <c r="R83" s="47"/>
      <c r="T83" s="47"/>
      <c r="V83" s="47"/>
      <c r="X83" s="47"/>
      <c r="AD83" s="47"/>
      <c r="AF83" s="47"/>
      <c r="AH83" s="47"/>
      <c r="AJ83" s="47"/>
      <c r="AL83" s="47"/>
      <c r="AN83" s="47"/>
      <c r="AP83" s="47"/>
      <c r="AR83" s="47"/>
      <c r="AT83" s="47"/>
      <c r="AV83" s="47"/>
      <c r="AX83" s="47"/>
      <c r="AZ83" s="47"/>
    </row>
    <row r="84" spans="3:52" s="46" customFormat="1" x14ac:dyDescent="0.3">
      <c r="C84" s="53"/>
      <c r="D84" s="53"/>
      <c r="F84" s="101"/>
      <c r="G84" s="53"/>
      <c r="L84" s="47"/>
      <c r="N84" s="47"/>
      <c r="P84" s="47"/>
      <c r="R84" s="47"/>
      <c r="T84" s="47"/>
      <c r="V84" s="47"/>
      <c r="X84" s="47"/>
      <c r="AD84" s="47"/>
      <c r="AF84" s="47"/>
      <c r="AH84" s="47"/>
      <c r="AJ84" s="47"/>
      <c r="AL84" s="47"/>
      <c r="AN84" s="47"/>
      <c r="AP84" s="47"/>
      <c r="AR84" s="47"/>
      <c r="AT84" s="47"/>
      <c r="AV84" s="47"/>
      <c r="AX84" s="47"/>
      <c r="AZ84" s="47"/>
    </row>
    <row r="85" spans="3:52" s="46" customFormat="1" x14ac:dyDescent="0.3">
      <c r="F85" s="101"/>
      <c r="G85" s="53"/>
      <c r="L85" s="47"/>
      <c r="N85" s="47"/>
      <c r="P85" s="47"/>
      <c r="R85" s="47"/>
      <c r="T85" s="47"/>
      <c r="V85" s="47"/>
      <c r="X85" s="47"/>
      <c r="AD85" s="47"/>
      <c r="AF85" s="47"/>
      <c r="AH85" s="47"/>
      <c r="AJ85" s="47"/>
      <c r="AL85" s="47"/>
      <c r="AN85" s="47"/>
      <c r="AP85" s="47"/>
      <c r="AR85" s="47"/>
      <c r="AT85" s="47"/>
      <c r="AV85" s="47"/>
      <c r="AX85" s="47"/>
      <c r="AZ85" s="47"/>
    </row>
    <row r="86" spans="3:52" s="46" customFormat="1" x14ac:dyDescent="0.3">
      <c r="F86" s="101"/>
      <c r="G86" s="53"/>
      <c r="L86" s="47"/>
      <c r="N86" s="47"/>
      <c r="P86" s="47"/>
      <c r="R86" s="47"/>
      <c r="T86" s="47"/>
      <c r="V86" s="47"/>
      <c r="X86" s="47"/>
      <c r="AD86" s="47"/>
      <c r="AF86" s="47"/>
      <c r="AH86" s="47"/>
      <c r="AJ86" s="47"/>
      <c r="AL86" s="47"/>
      <c r="AN86" s="47"/>
      <c r="AP86" s="47"/>
      <c r="AR86" s="47"/>
      <c r="AT86" s="47"/>
      <c r="AV86" s="47"/>
      <c r="AX86" s="47"/>
      <c r="AZ86" s="47"/>
    </row>
    <row r="87" spans="3:52" s="46" customFormat="1" x14ac:dyDescent="0.3">
      <c r="F87" s="101"/>
      <c r="G87" s="53"/>
      <c r="L87" s="47"/>
      <c r="N87" s="47"/>
      <c r="P87" s="47"/>
      <c r="R87" s="47"/>
      <c r="T87" s="47"/>
      <c r="V87" s="47"/>
      <c r="X87" s="47"/>
      <c r="AD87" s="47"/>
      <c r="AF87" s="47"/>
      <c r="AH87" s="47"/>
      <c r="AJ87" s="47"/>
      <c r="AL87" s="47"/>
      <c r="AN87" s="47"/>
      <c r="AP87" s="47"/>
      <c r="AR87" s="47"/>
      <c r="AT87" s="47"/>
      <c r="AV87" s="47"/>
      <c r="AX87" s="47"/>
      <c r="AZ87" s="47"/>
    </row>
    <row r="88" spans="3:52" s="46" customFormat="1" x14ac:dyDescent="0.3">
      <c r="F88" s="101"/>
      <c r="G88" s="53"/>
      <c r="L88" s="47"/>
      <c r="N88" s="47"/>
      <c r="P88" s="47"/>
      <c r="R88" s="47"/>
      <c r="T88" s="47"/>
      <c r="V88" s="47"/>
      <c r="X88" s="47"/>
      <c r="AD88" s="47"/>
      <c r="AF88" s="47"/>
      <c r="AH88" s="47"/>
      <c r="AJ88" s="47"/>
      <c r="AL88" s="47"/>
      <c r="AN88" s="47"/>
      <c r="AP88" s="47"/>
      <c r="AR88" s="47"/>
      <c r="AT88" s="47"/>
      <c r="AV88" s="47"/>
      <c r="AX88" s="47"/>
      <c r="AZ88" s="47"/>
    </row>
    <row r="89" spans="3:52" s="46" customFormat="1" x14ac:dyDescent="0.3">
      <c r="F89" s="101"/>
      <c r="G89" s="53"/>
      <c r="L89" s="47"/>
      <c r="N89" s="47"/>
      <c r="P89" s="47"/>
      <c r="R89" s="47"/>
      <c r="T89" s="47"/>
      <c r="V89" s="47"/>
      <c r="X89" s="47"/>
      <c r="AD89" s="47"/>
      <c r="AF89" s="47"/>
      <c r="AH89" s="47"/>
      <c r="AJ89" s="47"/>
      <c r="AL89" s="47"/>
      <c r="AN89" s="47"/>
      <c r="AP89" s="47"/>
      <c r="AR89" s="47"/>
      <c r="AT89" s="47"/>
      <c r="AV89" s="47"/>
      <c r="AX89" s="47"/>
      <c r="AZ89" s="47"/>
    </row>
    <row r="90" spans="3:52" s="46" customFormat="1" x14ac:dyDescent="0.3">
      <c r="F90" s="101"/>
      <c r="G90" s="53"/>
      <c r="L90" s="47"/>
      <c r="N90" s="47"/>
      <c r="P90" s="47"/>
      <c r="R90" s="47"/>
      <c r="T90" s="47"/>
      <c r="V90" s="47"/>
      <c r="X90" s="47"/>
      <c r="AD90" s="47"/>
      <c r="AF90" s="47"/>
      <c r="AH90" s="47"/>
      <c r="AJ90" s="47"/>
      <c r="AL90" s="47"/>
      <c r="AN90" s="47"/>
      <c r="AP90" s="47"/>
      <c r="AR90" s="47"/>
      <c r="AT90" s="47"/>
      <c r="AV90" s="47"/>
      <c r="AX90" s="47"/>
      <c r="AZ90" s="47"/>
    </row>
    <row r="91" spans="3:52" s="46" customFormat="1" x14ac:dyDescent="0.3">
      <c r="F91" s="101"/>
      <c r="G91" s="53"/>
      <c r="L91" s="47"/>
      <c r="N91" s="47"/>
      <c r="P91" s="47"/>
      <c r="R91" s="47"/>
      <c r="T91" s="47"/>
      <c r="V91" s="47"/>
      <c r="X91" s="47"/>
      <c r="AD91" s="47"/>
      <c r="AF91" s="47"/>
      <c r="AH91" s="47"/>
      <c r="AJ91" s="47"/>
      <c r="AL91" s="47"/>
      <c r="AN91" s="47"/>
      <c r="AP91" s="47"/>
      <c r="AR91" s="47"/>
      <c r="AT91" s="47"/>
      <c r="AV91" s="47"/>
      <c r="AX91" s="47"/>
      <c r="AZ91" s="47"/>
    </row>
  </sheetData>
  <sortState ref="A5:BQ52">
    <sortCondition ref="A5:A52"/>
  </sortState>
  <mergeCells count="42">
    <mergeCell ref="AB2:AC2"/>
    <mergeCell ref="AB3:AC3"/>
    <mergeCell ref="AJ2:AO2"/>
    <mergeCell ref="AJ3:AK3"/>
    <mergeCell ref="AZ3:BA3"/>
    <mergeCell ref="AD2:AI2"/>
    <mergeCell ref="AL3:AM3"/>
    <mergeCell ref="AN3:AO3"/>
    <mergeCell ref="AV2:BA2"/>
    <mergeCell ref="AV3:AW3"/>
    <mergeCell ref="AX3:AY3"/>
    <mergeCell ref="AP2:AU2"/>
    <mergeCell ref="AP3:AQ3"/>
    <mergeCell ref="T2:Y2"/>
    <mergeCell ref="V3:W3"/>
    <mergeCell ref="X3:Y3"/>
    <mergeCell ref="T3:U3"/>
    <mergeCell ref="R2:S2"/>
    <mergeCell ref="R3:S3"/>
    <mergeCell ref="A2:A4"/>
    <mergeCell ref="B2:D2"/>
    <mergeCell ref="B3:B4"/>
    <mergeCell ref="C3:C4"/>
    <mergeCell ref="D3:D4"/>
    <mergeCell ref="E3:E4"/>
    <mergeCell ref="AH3:AI3"/>
    <mergeCell ref="AD3:AE3"/>
    <mergeCell ref="Z3:AA3"/>
    <mergeCell ref="Z2:AA2"/>
    <mergeCell ref="AF3:AG3"/>
    <mergeCell ref="N3:O3"/>
    <mergeCell ref="J3:K3"/>
    <mergeCell ref="F2:F4"/>
    <mergeCell ref="L2:Q2"/>
    <mergeCell ref="L3:M3"/>
    <mergeCell ref="P3:Q3"/>
    <mergeCell ref="G2:G4"/>
    <mergeCell ref="J2:K2"/>
    <mergeCell ref="H2:I2"/>
    <mergeCell ref="H3:I3"/>
    <mergeCell ref="AT3:AU3"/>
    <mergeCell ref="AR3:AS3"/>
  </mergeCells>
  <printOptions horizontalCentered="1"/>
  <pageMargins left="0.19685039370078741" right="0.19685039370078741" top="0.15748031496062992" bottom="0.15748031496062992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54"/>
  <sheetViews>
    <sheetView tabSelected="1" zoomScale="55" zoomScaleNormal="55" zoomScaleSheetLayoutView="115" workbookViewId="0">
      <pane ySplit="4" topLeftCell="A5" activePane="bottomLeft" state="frozen"/>
      <selection pane="bottomLeft" activeCell="AT19" sqref="AT19"/>
    </sheetView>
  </sheetViews>
  <sheetFormatPr defaultRowHeight="14.4" x14ac:dyDescent="0.3"/>
  <cols>
    <col min="1" max="1" width="4.6640625" style="48" customWidth="1"/>
    <col min="2" max="2" width="26.21875" customWidth="1"/>
    <col min="3" max="3" width="7.5546875" style="46" customWidth="1"/>
    <col min="4" max="4" width="7.77734375" customWidth="1"/>
    <col min="5" max="5" width="18.5546875" customWidth="1"/>
    <col min="6" max="6" width="9.21875" style="48"/>
    <col min="7" max="44" width="6.77734375" customWidth="1"/>
    <col min="45" max="50" width="6.77734375" style="434" customWidth="1"/>
    <col min="51" max="74" width="6.77734375" style="488" customWidth="1"/>
  </cols>
  <sheetData>
    <row r="1" spans="1:74" ht="15" thickBot="1" x14ac:dyDescent="0.35">
      <c r="A1" s="59" t="s">
        <v>278</v>
      </c>
    </row>
    <row r="2" spans="1:74" ht="45.45" customHeight="1" thickBot="1" x14ac:dyDescent="0.35">
      <c r="A2" s="647" t="s">
        <v>0</v>
      </c>
      <c r="B2" s="629" t="s">
        <v>1</v>
      </c>
      <c r="C2" s="630"/>
      <c r="D2" s="631"/>
      <c r="E2" s="638" t="s">
        <v>47</v>
      </c>
      <c r="F2" s="661" t="s">
        <v>3</v>
      </c>
      <c r="G2" s="708" t="s">
        <v>63</v>
      </c>
      <c r="H2" s="709"/>
      <c r="I2" s="709"/>
      <c r="J2" s="709"/>
      <c r="K2" s="710"/>
      <c r="L2" s="697"/>
      <c r="M2" s="708" t="s">
        <v>64</v>
      </c>
      <c r="N2" s="709"/>
      <c r="O2" s="709"/>
      <c r="P2" s="709"/>
      <c r="Q2" s="710"/>
      <c r="R2" s="697"/>
      <c r="S2" s="696" t="s">
        <v>66</v>
      </c>
      <c r="T2" s="697"/>
      <c r="U2" s="708" t="s">
        <v>167</v>
      </c>
      <c r="V2" s="709"/>
      <c r="W2" s="709"/>
      <c r="X2" s="709"/>
      <c r="Y2" s="710"/>
      <c r="Z2" s="697"/>
      <c r="AA2" s="708" t="s">
        <v>185</v>
      </c>
      <c r="AB2" s="709"/>
      <c r="AC2" s="709"/>
      <c r="AD2" s="709"/>
      <c r="AE2" s="710"/>
      <c r="AF2" s="697"/>
      <c r="AG2" s="708" t="s">
        <v>189</v>
      </c>
      <c r="AH2" s="709"/>
      <c r="AI2" s="709"/>
      <c r="AJ2" s="709"/>
      <c r="AK2" s="710"/>
      <c r="AL2" s="697"/>
      <c r="AM2" s="708" t="s">
        <v>207</v>
      </c>
      <c r="AN2" s="709"/>
      <c r="AO2" s="709"/>
      <c r="AP2" s="709"/>
      <c r="AQ2" s="710"/>
      <c r="AR2" s="697"/>
      <c r="AS2" s="715" t="s">
        <v>233</v>
      </c>
      <c r="AT2" s="716"/>
      <c r="AU2" s="716"/>
      <c r="AV2" s="716"/>
      <c r="AW2" s="717"/>
      <c r="AX2" s="718"/>
      <c r="AY2" s="703" t="s">
        <v>250</v>
      </c>
      <c r="AZ2" s="704"/>
      <c r="BA2" s="704"/>
      <c r="BB2" s="704"/>
      <c r="BC2" s="705"/>
      <c r="BD2" s="706"/>
      <c r="BE2" s="714" t="s">
        <v>253</v>
      </c>
      <c r="BF2" s="704"/>
      <c r="BG2" s="704"/>
      <c r="BH2" s="704"/>
      <c r="BI2" s="705"/>
      <c r="BJ2" s="706"/>
      <c r="BK2" s="713" t="s">
        <v>270</v>
      </c>
      <c r="BL2" s="704"/>
      <c r="BM2" s="704"/>
      <c r="BN2" s="704"/>
      <c r="BO2" s="705"/>
      <c r="BP2" s="706"/>
      <c r="BQ2" s="742" t="s">
        <v>276</v>
      </c>
      <c r="BR2" s="704"/>
      <c r="BS2" s="704"/>
      <c r="BT2" s="704"/>
      <c r="BU2" s="705"/>
      <c r="BV2" s="706"/>
    </row>
    <row r="3" spans="1:74" ht="15" thickBot="1" x14ac:dyDescent="0.35">
      <c r="A3" s="648"/>
      <c r="B3" s="676" t="s">
        <v>4</v>
      </c>
      <c r="C3" s="711" t="s">
        <v>5</v>
      </c>
      <c r="D3" s="655" t="s">
        <v>46</v>
      </c>
      <c r="E3" s="634"/>
      <c r="F3" s="662"/>
      <c r="G3" s="607" t="s">
        <v>30</v>
      </c>
      <c r="H3" s="607"/>
      <c r="I3" s="607" t="s">
        <v>29</v>
      </c>
      <c r="J3" s="607"/>
      <c r="K3" s="607" t="s">
        <v>28</v>
      </c>
      <c r="L3" s="607"/>
      <c r="M3" s="607" t="s">
        <v>30</v>
      </c>
      <c r="N3" s="607"/>
      <c r="O3" s="607" t="s">
        <v>29</v>
      </c>
      <c r="P3" s="607"/>
      <c r="Q3" s="607" t="s">
        <v>28</v>
      </c>
      <c r="R3" s="607"/>
      <c r="S3" s="607" t="s">
        <v>30</v>
      </c>
      <c r="T3" s="607"/>
      <c r="U3" s="607" t="s">
        <v>30</v>
      </c>
      <c r="V3" s="607"/>
      <c r="W3" s="607" t="s">
        <v>29</v>
      </c>
      <c r="X3" s="607"/>
      <c r="Y3" s="607" t="s">
        <v>28</v>
      </c>
      <c r="Z3" s="607"/>
      <c r="AA3" s="607" t="s">
        <v>30</v>
      </c>
      <c r="AB3" s="607"/>
      <c r="AC3" s="607" t="s">
        <v>29</v>
      </c>
      <c r="AD3" s="607"/>
      <c r="AE3" s="607" t="s">
        <v>28</v>
      </c>
      <c r="AF3" s="607"/>
      <c r="AG3" s="607" t="s">
        <v>30</v>
      </c>
      <c r="AH3" s="607"/>
      <c r="AI3" s="607" t="s">
        <v>29</v>
      </c>
      <c r="AJ3" s="607"/>
      <c r="AK3" s="607" t="s">
        <v>28</v>
      </c>
      <c r="AL3" s="607"/>
      <c r="AM3" s="607" t="s">
        <v>30</v>
      </c>
      <c r="AN3" s="607"/>
      <c r="AO3" s="607" t="s">
        <v>29</v>
      </c>
      <c r="AP3" s="607"/>
      <c r="AQ3" s="607" t="s">
        <v>28</v>
      </c>
      <c r="AR3" s="607"/>
      <c r="AS3" s="607" t="s">
        <v>30</v>
      </c>
      <c r="AT3" s="607"/>
      <c r="AU3" s="607" t="s">
        <v>29</v>
      </c>
      <c r="AV3" s="607"/>
      <c r="AW3" s="607" t="s">
        <v>28</v>
      </c>
      <c r="AX3" s="607"/>
      <c r="AY3" s="707" t="s">
        <v>30</v>
      </c>
      <c r="AZ3" s="707"/>
      <c r="BA3" s="707" t="s">
        <v>29</v>
      </c>
      <c r="BB3" s="707"/>
      <c r="BC3" s="707" t="s">
        <v>28</v>
      </c>
      <c r="BD3" s="707"/>
      <c r="BE3" s="707" t="s">
        <v>30</v>
      </c>
      <c r="BF3" s="707"/>
      <c r="BG3" s="707" t="s">
        <v>29</v>
      </c>
      <c r="BH3" s="707"/>
      <c r="BI3" s="707" t="s">
        <v>28</v>
      </c>
      <c r="BJ3" s="707"/>
      <c r="BK3" s="707" t="s">
        <v>30</v>
      </c>
      <c r="BL3" s="707"/>
      <c r="BM3" s="707" t="s">
        <v>29</v>
      </c>
      <c r="BN3" s="707"/>
      <c r="BO3" s="707" t="s">
        <v>28</v>
      </c>
      <c r="BP3" s="707"/>
      <c r="BQ3" s="707" t="s">
        <v>30</v>
      </c>
      <c r="BR3" s="707"/>
      <c r="BS3" s="707" t="s">
        <v>29</v>
      </c>
      <c r="BT3" s="707"/>
      <c r="BU3" s="707" t="s">
        <v>28</v>
      </c>
      <c r="BV3" s="707"/>
    </row>
    <row r="4" spans="1:74" ht="15" thickBot="1" x14ac:dyDescent="0.35">
      <c r="A4" s="649"/>
      <c r="B4" s="677"/>
      <c r="C4" s="712"/>
      <c r="D4" s="656"/>
      <c r="E4" s="635"/>
      <c r="F4" s="663"/>
      <c r="G4" s="74" t="s">
        <v>11</v>
      </c>
      <c r="H4" s="75" t="s">
        <v>12</v>
      </c>
      <c r="I4" s="74" t="s">
        <v>11</v>
      </c>
      <c r="J4" s="75" t="s">
        <v>12</v>
      </c>
      <c r="K4" s="76" t="s">
        <v>11</v>
      </c>
      <c r="L4" s="75" t="s">
        <v>12</v>
      </c>
      <c r="M4" s="74" t="s">
        <v>11</v>
      </c>
      <c r="N4" s="75" t="s">
        <v>12</v>
      </c>
      <c r="O4" s="74" t="s">
        <v>11</v>
      </c>
      <c r="P4" s="75" t="s">
        <v>12</v>
      </c>
      <c r="Q4" s="76" t="s">
        <v>11</v>
      </c>
      <c r="R4" s="75" t="s">
        <v>12</v>
      </c>
      <c r="S4" s="76" t="s">
        <v>11</v>
      </c>
      <c r="T4" s="75" t="s">
        <v>12</v>
      </c>
      <c r="U4" s="74" t="s">
        <v>11</v>
      </c>
      <c r="V4" s="75" t="s">
        <v>12</v>
      </c>
      <c r="W4" s="74" t="s">
        <v>11</v>
      </c>
      <c r="X4" s="75" t="s">
        <v>12</v>
      </c>
      <c r="Y4" s="76" t="s">
        <v>11</v>
      </c>
      <c r="Z4" s="75" t="s">
        <v>12</v>
      </c>
      <c r="AA4" s="74" t="s">
        <v>11</v>
      </c>
      <c r="AB4" s="75" t="s">
        <v>12</v>
      </c>
      <c r="AC4" s="74" t="s">
        <v>11</v>
      </c>
      <c r="AD4" s="75" t="s">
        <v>12</v>
      </c>
      <c r="AE4" s="76" t="s">
        <v>11</v>
      </c>
      <c r="AF4" s="75" t="s">
        <v>12</v>
      </c>
      <c r="AG4" s="74" t="s">
        <v>11</v>
      </c>
      <c r="AH4" s="75" t="s">
        <v>12</v>
      </c>
      <c r="AI4" s="74" t="s">
        <v>11</v>
      </c>
      <c r="AJ4" s="75" t="s">
        <v>12</v>
      </c>
      <c r="AK4" s="76" t="s">
        <v>11</v>
      </c>
      <c r="AL4" s="75" t="s">
        <v>12</v>
      </c>
      <c r="AM4" s="74" t="s">
        <v>11</v>
      </c>
      <c r="AN4" s="75" t="s">
        <v>12</v>
      </c>
      <c r="AO4" s="74" t="s">
        <v>11</v>
      </c>
      <c r="AP4" s="75" t="s">
        <v>12</v>
      </c>
      <c r="AQ4" s="76" t="s">
        <v>11</v>
      </c>
      <c r="AR4" s="75" t="s">
        <v>12</v>
      </c>
      <c r="AS4" s="74" t="s">
        <v>11</v>
      </c>
      <c r="AT4" s="75" t="s">
        <v>12</v>
      </c>
      <c r="AU4" s="74" t="s">
        <v>11</v>
      </c>
      <c r="AV4" s="75" t="s">
        <v>12</v>
      </c>
      <c r="AW4" s="76" t="s">
        <v>11</v>
      </c>
      <c r="AX4" s="75" t="s">
        <v>12</v>
      </c>
      <c r="AY4" s="489" t="s">
        <v>11</v>
      </c>
      <c r="AZ4" s="490" t="s">
        <v>12</v>
      </c>
      <c r="BA4" s="489" t="s">
        <v>11</v>
      </c>
      <c r="BB4" s="490" t="s">
        <v>12</v>
      </c>
      <c r="BC4" s="491" t="s">
        <v>11</v>
      </c>
      <c r="BD4" s="490" t="s">
        <v>12</v>
      </c>
      <c r="BE4" s="489" t="s">
        <v>11</v>
      </c>
      <c r="BF4" s="490" t="s">
        <v>12</v>
      </c>
      <c r="BG4" s="489" t="s">
        <v>11</v>
      </c>
      <c r="BH4" s="490" t="s">
        <v>12</v>
      </c>
      <c r="BI4" s="491" t="s">
        <v>11</v>
      </c>
      <c r="BJ4" s="490" t="s">
        <v>12</v>
      </c>
      <c r="BK4" s="489" t="s">
        <v>11</v>
      </c>
      <c r="BL4" s="490" t="s">
        <v>12</v>
      </c>
      <c r="BM4" s="489" t="s">
        <v>11</v>
      </c>
      <c r="BN4" s="490" t="s">
        <v>12</v>
      </c>
      <c r="BO4" s="491" t="s">
        <v>11</v>
      </c>
      <c r="BP4" s="490" t="s">
        <v>12</v>
      </c>
      <c r="BQ4" s="489" t="s">
        <v>11</v>
      </c>
      <c r="BR4" s="490" t="s">
        <v>12</v>
      </c>
      <c r="BS4" s="489" t="s">
        <v>11</v>
      </c>
      <c r="BT4" s="490" t="s">
        <v>12</v>
      </c>
      <c r="BU4" s="491" t="s">
        <v>11</v>
      </c>
      <c r="BV4" s="490" t="s">
        <v>12</v>
      </c>
    </row>
    <row r="5" spans="1:74" ht="18.75" customHeight="1" x14ac:dyDescent="0.3">
      <c r="A5" s="182">
        <f>RANK(F5,F$5:F$53,0)</f>
        <v>1</v>
      </c>
      <c r="B5" s="95" t="s">
        <v>54</v>
      </c>
      <c r="C5" s="21">
        <v>2007</v>
      </c>
      <c r="D5" s="66" t="s">
        <v>14</v>
      </c>
      <c r="E5" s="102" t="s">
        <v>48</v>
      </c>
      <c r="F5" s="121">
        <f>AZ5+AH5+T5+N5+BB5+AJ5</f>
        <v>1353</v>
      </c>
      <c r="G5" s="149">
        <v>68.3</v>
      </c>
      <c r="H5" s="314">
        <v>183</v>
      </c>
      <c r="I5" s="80">
        <v>68.400000000000006</v>
      </c>
      <c r="J5" s="317">
        <v>184</v>
      </c>
      <c r="K5" s="80">
        <v>67.900000000000006</v>
      </c>
      <c r="L5" s="274">
        <v>129</v>
      </c>
      <c r="M5" s="149">
        <v>72</v>
      </c>
      <c r="N5" s="133">
        <v>220</v>
      </c>
      <c r="O5" s="80">
        <v>71.2</v>
      </c>
      <c r="P5" s="416">
        <v>212</v>
      </c>
      <c r="Q5" s="80">
        <v>73.2</v>
      </c>
      <c r="R5" s="315">
        <v>182</v>
      </c>
      <c r="S5" s="79">
        <v>73.400000000000006</v>
      </c>
      <c r="T5" s="133">
        <v>234</v>
      </c>
      <c r="U5" s="159"/>
      <c r="V5" s="255"/>
      <c r="W5" s="88"/>
      <c r="X5" s="244"/>
      <c r="Y5" s="159"/>
      <c r="Z5" s="242"/>
      <c r="AA5" s="149">
        <v>69.8</v>
      </c>
      <c r="AB5" s="333">
        <v>198</v>
      </c>
      <c r="AC5" s="159">
        <v>70.7</v>
      </c>
      <c r="AD5" s="400">
        <v>207</v>
      </c>
      <c r="AE5" s="159">
        <v>71.8</v>
      </c>
      <c r="AF5" s="122">
        <v>168</v>
      </c>
      <c r="AG5" s="149">
        <v>72.099999999999994</v>
      </c>
      <c r="AH5" s="133">
        <v>221</v>
      </c>
      <c r="AI5" s="318">
        <v>71.900000000000006</v>
      </c>
      <c r="AJ5" s="133">
        <v>219</v>
      </c>
      <c r="AK5" s="318">
        <v>73.5</v>
      </c>
      <c r="AL5" s="319">
        <v>185</v>
      </c>
      <c r="AM5" s="149">
        <v>71.7</v>
      </c>
      <c r="AN5" s="493">
        <v>217</v>
      </c>
      <c r="AO5" s="80">
        <v>71.900000000000006</v>
      </c>
      <c r="AP5" s="493">
        <v>219</v>
      </c>
      <c r="AQ5" s="80">
        <v>72.5</v>
      </c>
      <c r="AR5" s="424">
        <v>175</v>
      </c>
      <c r="AS5" s="435">
        <v>69.8</v>
      </c>
      <c r="AT5" s="436">
        <v>198</v>
      </c>
      <c r="AU5" s="437">
        <v>68.599999999999994</v>
      </c>
      <c r="AV5" s="436">
        <v>186</v>
      </c>
      <c r="AW5" s="437">
        <v>72.7</v>
      </c>
      <c r="AX5" s="438">
        <v>177</v>
      </c>
      <c r="AY5" s="492">
        <v>73.3</v>
      </c>
      <c r="AZ5" s="133">
        <v>233</v>
      </c>
      <c r="BA5" s="494">
        <v>72.599999999999994</v>
      </c>
      <c r="BB5" s="133">
        <v>226</v>
      </c>
      <c r="BC5" s="494">
        <v>73.900000000000006</v>
      </c>
      <c r="BD5" s="495">
        <v>189</v>
      </c>
      <c r="BE5" s="492"/>
      <c r="BF5" s="133"/>
      <c r="BG5" s="494"/>
      <c r="BH5" s="133"/>
      <c r="BI5" s="494"/>
      <c r="BJ5" s="495"/>
      <c r="BK5" s="589">
        <v>70.8</v>
      </c>
      <c r="BL5" s="572">
        <v>208</v>
      </c>
      <c r="BM5" s="590">
        <v>71.2</v>
      </c>
      <c r="BN5" s="572">
        <v>212</v>
      </c>
      <c r="BO5" s="590">
        <v>72.599999999999994</v>
      </c>
      <c r="BP5" s="591">
        <v>176</v>
      </c>
      <c r="BQ5" s="743"/>
      <c r="BR5" s="720"/>
      <c r="BS5" s="744"/>
      <c r="BT5" s="720"/>
      <c r="BU5" s="744"/>
      <c r="BV5" s="745"/>
    </row>
    <row r="6" spans="1:74" ht="18.75" customHeight="1" x14ac:dyDescent="0.3">
      <c r="A6" s="183">
        <f>RANK(F6,F$5:F$53,0)</f>
        <v>2</v>
      </c>
      <c r="B6" s="95" t="s">
        <v>133</v>
      </c>
      <c r="C6" s="21">
        <v>2008</v>
      </c>
      <c r="D6" s="66" t="s">
        <v>14</v>
      </c>
      <c r="E6" s="102" t="s">
        <v>48</v>
      </c>
      <c r="F6" s="123">
        <f>V6+X6+BN6+AZ6+AP6+AH6</f>
        <v>1115</v>
      </c>
      <c r="G6" s="115"/>
      <c r="H6" s="268"/>
      <c r="I6" s="86"/>
      <c r="J6" s="258"/>
      <c r="K6" s="86"/>
      <c r="L6" s="135"/>
      <c r="M6" s="115"/>
      <c r="N6" s="268"/>
      <c r="O6" s="86"/>
      <c r="P6" s="258"/>
      <c r="Q6" s="86"/>
      <c r="R6" s="135"/>
      <c r="S6" s="84"/>
      <c r="T6" s="281"/>
      <c r="U6" s="88">
        <v>71.2</v>
      </c>
      <c r="V6" s="134">
        <v>212</v>
      </c>
      <c r="W6" s="88">
        <v>68.099999999999994</v>
      </c>
      <c r="X6" s="134">
        <v>181</v>
      </c>
      <c r="Y6" s="88">
        <v>70.8</v>
      </c>
      <c r="Z6" s="404">
        <v>158</v>
      </c>
      <c r="AA6" s="115">
        <v>63.4</v>
      </c>
      <c r="AB6" s="334">
        <v>134</v>
      </c>
      <c r="AC6" s="88">
        <v>65.900000000000006</v>
      </c>
      <c r="AD6" s="417">
        <v>159</v>
      </c>
      <c r="AE6" s="88">
        <v>67.400000000000006</v>
      </c>
      <c r="AF6" s="124">
        <v>124</v>
      </c>
      <c r="AG6" s="115">
        <v>68</v>
      </c>
      <c r="AH6" s="134">
        <v>180</v>
      </c>
      <c r="AI6" s="321">
        <v>67.099999999999994</v>
      </c>
      <c r="AJ6" s="497">
        <v>171</v>
      </c>
      <c r="AK6" s="321">
        <v>68.7</v>
      </c>
      <c r="AL6" s="322">
        <v>137</v>
      </c>
      <c r="AM6" s="84">
        <v>67.8</v>
      </c>
      <c r="AN6" s="573">
        <v>178</v>
      </c>
      <c r="AO6" s="86">
        <v>67.900000000000006</v>
      </c>
      <c r="AP6" s="134">
        <v>179</v>
      </c>
      <c r="AQ6" s="86">
        <v>70.599999999999994</v>
      </c>
      <c r="AR6" s="425">
        <v>156</v>
      </c>
      <c r="AS6" s="439">
        <v>64.599999999999994</v>
      </c>
      <c r="AT6" s="440">
        <v>146</v>
      </c>
      <c r="AU6" s="441">
        <v>63.2</v>
      </c>
      <c r="AV6" s="440">
        <v>132</v>
      </c>
      <c r="AW6" s="441">
        <v>67.8</v>
      </c>
      <c r="AX6" s="442">
        <v>128</v>
      </c>
      <c r="AY6" s="496">
        <v>68.099999999999994</v>
      </c>
      <c r="AZ6" s="134">
        <v>181</v>
      </c>
      <c r="BA6" s="498">
        <v>65.599999999999994</v>
      </c>
      <c r="BB6" s="497">
        <v>156</v>
      </c>
      <c r="BC6" s="498">
        <v>68.8</v>
      </c>
      <c r="BD6" s="499">
        <v>138</v>
      </c>
      <c r="BE6" s="529"/>
      <c r="BF6" s="528"/>
      <c r="BG6" s="530"/>
      <c r="BH6" s="528"/>
      <c r="BI6" s="498"/>
      <c r="BJ6" s="499"/>
      <c r="BK6" s="592">
        <v>65.099999999999994</v>
      </c>
      <c r="BL6" s="573">
        <v>151</v>
      </c>
      <c r="BM6" s="593">
        <v>68.2</v>
      </c>
      <c r="BN6" s="134">
        <v>182</v>
      </c>
      <c r="BO6" s="593">
        <v>69.2</v>
      </c>
      <c r="BP6" s="594">
        <v>142</v>
      </c>
      <c r="BQ6" s="722">
        <v>65.7</v>
      </c>
      <c r="BR6" s="723">
        <v>157</v>
      </c>
      <c r="BS6" s="725">
        <v>66.900000000000006</v>
      </c>
      <c r="BT6" s="723">
        <v>169</v>
      </c>
      <c r="BU6" s="725">
        <v>69.8</v>
      </c>
      <c r="BV6" s="746">
        <v>148</v>
      </c>
    </row>
    <row r="7" spans="1:74" ht="18.75" customHeight="1" x14ac:dyDescent="0.3">
      <c r="A7" s="299">
        <f>RANK(F7,F$5:F$53,0)</f>
        <v>3</v>
      </c>
      <c r="B7" s="95" t="s">
        <v>100</v>
      </c>
      <c r="C7" s="21" t="s">
        <v>101</v>
      </c>
      <c r="D7" s="66" t="s">
        <v>14</v>
      </c>
      <c r="E7" s="102" t="s">
        <v>91</v>
      </c>
      <c r="F7" s="123">
        <f>BN7+V7+X7+AZ7+BL7+BB7</f>
        <v>1098</v>
      </c>
      <c r="G7" s="115"/>
      <c r="H7" s="134"/>
      <c r="I7" s="86"/>
      <c r="J7" s="134"/>
      <c r="K7" s="86"/>
      <c r="L7" s="135"/>
      <c r="M7" s="115"/>
      <c r="N7" s="134"/>
      <c r="O7" s="86"/>
      <c r="P7" s="134"/>
      <c r="Q7" s="86"/>
      <c r="R7" s="135"/>
      <c r="S7" s="84">
        <v>65.5</v>
      </c>
      <c r="T7" s="573">
        <v>155</v>
      </c>
      <c r="U7" s="88">
        <v>69.3</v>
      </c>
      <c r="V7" s="134">
        <v>193</v>
      </c>
      <c r="W7" s="88">
        <v>69.2</v>
      </c>
      <c r="X7" s="134">
        <v>192</v>
      </c>
      <c r="Y7" s="88">
        <v>70.3</v>
      </c>
      <c r="Z7" s="499">
        <v>153</v>
      </c>
      <c r="AA7" s="115"/>
      <c r="AB7" s="134"/>
      <c r="AC7" s="88"/>
      <c r="AD7" s="263"/>
      <c r="AE7" s="88"/>
      <c r="AF7" s="266"/>
      <c r="AG7" s="115">
        <v>65.2</v>
      </c>
      <c r="AH7" s="440">
        <v>152</v>
      </c>
      <c r="AI7" s="321">
        <v>65.3</v>
      </c>
      <c r="AJ7" s="497">
        <v>153</v>
      </c>
      <c r="AK7" s="321">
        <v>65.8</v>
      </c>
      <c r="AL7" s="322">
        <v>108</v>
      </c>
      <c r="AM7" s="84">
        <v>60.9</v>
      </c>
      <c r="AN7" s="401">
        <v>109</v>
      </c>
      <c r="AO7" s="86">
        <v>59.1</v>
      </c>
      <c r="AP7" s="417">
        <v>91</v>
      </c>
      <c r="AQ7" s="86"/>
      <c r="AR7" s="425"/>
      <c r="AS7" s="439">
        <v>64.8</v>
      </c>
      <c r="AT7" s="440">
        <v>148</v>
      </c>
      <c r="AU7" s="441">
        <v>65.7</v>
      </c>
      <c r="AV7" s="573">
        <v>157</v>
      </c>
      <c r="AW7" s="441">
        <v>68.3</v>
      </c>
      <c r="AX7" s="442">
        <v>133</v>
      </c>
      <c r="AY7" s="496">
        <v>68.400000000000006</v>
      </c>
      <c r="AZ7" s="134">
        <v>184</v>
      </c>
      <c r="BA7" s="498">
        <v>67.900000000000006</v>
      </c>
      <c r="BB7" s="134">
        <v>179</v>
      </c>
      <c r="BC7" s="498">
        <v>70.2</v>
      </c>
      <c r="BD7" s="499">
        <v>152</v>
      </c>
      <c r="BE7" s="529"/>
      <c r="BF7" s="528"/>
      <c r="BG7" s="530"/>
      <c r="BH7" s="528"/>
      <c r="BI7" s="498"/>
      <c r="BJ7" s="499"/>
      <c r="BK7" s="592">
        <v>67.900000000000006</v>
      </c>
      <c r="BL7" s="134">
        <v>179</v>
      </c>
      <c r="BM7" s="593">
        <v>67.099999999999994</v>
      </c>
      <c r="BN7" s="134">
        <v>171</v>
      </c>
      <c r="BO7" s="593">
        <v>68.5</v>
      </c>
      <c r="BP7" s="594">
        <v>135</v>
      </c>
      <c r="BQ7" s="722"/>
      <c r="BR7" s="723"/>
      <c r="BS7" s="725"/>
      <c r="BT7" s="723"/>
      <c r="BU7" s="725"/>
      <c r="BV7" s="746"/>
    </row>
    <row r="8" spans="1:74" ht="18.75" customHeight="1" x14ac:dyDescent="0.3">
      <c r="A8" s="311">
        <f>RANK(F8,F$5:F$53,0)</f>
        <v>4</v>
      </c>
      <c r="B8" s="95" t="s">
        <v>124</v>
      </c>
      <c r="C8" s="21">
        <v>2009</v>
      </c>
      <c r="D8" s="66" t="s">
        <v>14</v>
      </c>
      <c r="E8" s="102" t="s">
        <v>48</v>
      </c>
      <c r="F8" s="123">
        <f>V8+X8+AZ8+BB8+AP8+AN8</f>
        <v>1089</v>
      </c>
      <c r="G8" s="115"/>
      <c r="H8" s="268"/>
      <c r="I8" s="86"/>
      <c r="J8" s="258"/>
      <c r="K8" s="86"/>
      <c r="L8" s="135"/>
      <c r="M8" s="115"/>
      <c r="N8" s="268"/>
      <c r="O8" s="86"/>
      <c r="P8" s="258"/>
      <c r="Q8" s="86"/>
      <c r="R8" s="135"/>
      <c r="S8" s="84"/>
      <c r="T8" s="281"/>
      <c r="U8" s="88">
        <v>68.900000000000006</v>
      </c>
      <c r="V8" s="134">
        <v>189</v>
      </c>
      <c r="W8" s="88">
        <v>67.900000000000006</v>
      </c>
      <c r="X8" s="134">
        <v>179</v>
      </c>
      <c r="Y8" s="88">
        <v>68.7</v>
      </c>
      <c r="Z8" s="499">
        <v>137</v>
      </c>
      <c r="AA8" s="115"/>
      <c r="AB8" s="85"/>
      <c r="AC8" s="88"/>
      <c r="AD8" s="85"/>
      <c r="AE8" s="88"/>
      <c r="AF8" s="124"/>
      <c r="AG8" s="115">
        <v>65.099999999999994</v>
      </c>
      <c r="AH8" s="497">
        <v>151</v>
      </c>
      <c r="AI8" s="321">
        <v>60.6</v>
      </c>
      <c r="AJ8" s="417">
        <v>106</v>
      </c>
      <c r="AK8" s="321"/>
      <c r="AL8" s="322"/>
      <c r="AM8" s="115">
        <v>68.400000000000006</v>
      </c>
      <c r="AN8" s="134">
        <v>184</v>
      </c>
      <c r="AO8" s="86">
        <v>68.3</v>
      </c>
      <c r="AP8" s="134">
        <v>183</v>
      </c>
      <c r="AQ8" s="86">
        <v>68.599999999999994</v>
      </c>
      <c r="AR8" s="425">
        <v>136</v>
      </c>
      <c r="AS8" s="443"/>
      <c r="AT8" s="440"/>
      <c r="AU8" s="441"/>
      <c r="AV8" s="440"/>
      <c r="AW8" s="441"/>
      <c r="AX8" s="442"/>
      <c r="AY8" s="500">
        <v>67.900000000000006</v>
      </c>
      <c r="AZ8" s="134">
        <v>179</v>
      </c>
      <c r="BA8" s="498">
        <v>67.5</v>
      </c>
      <c r="BB8" s="134">
        <v>175</v>
      </c>
      <c r="BC8" s="498">
        <v>68.8</v>
      </c>
      <c r="BD8" s="499">
        <v>138</v>
      </c>
      <c r="BE8" s="531">
        <v>65.900000000000006</v>
      </c>
      <c r="BF8" s="528">
        <v>159</v>
      </c>
      <c r="BG8" s="530">
        <v>63.5</v>
      </c>
      <c r="BH8" s="528">
        <v>135</v>
      </c>
      <c r="BI8" s="498">
        <v>68.400000000000006</v>
      </c>
      <c r="BJ8" s="499">
        <v>134</v>
      </c>
      <c r="BK8" s="595">
        <v>64.3</v>
      </c>
      <c r="BL8" s="573">
        <v>143</v>
      </c>
      <c r="BM8" s="593">
        <v>60.8</v>
      </c>
      <c r="BN8" s="573">
        <v>108</v>
      </c>
      <c r="BO8" s="593">
        <v>65.5</v>
      </c>
      <c r="BP8" s="594">
        <v>105</v>
      </c>
      <c r="BQ8" s="747">
        <v>65.099999999999994</v>
      </c>
      <c r="BR8" s="723">
        <v>151</v>
      </c>
      <c r="BS8" s="725">
        <v>65.3</v>
      </c>
      <c r="BT8" s="723">
        <v>153</v>
      </c>
      <c r="BU8" s="725">
        <v>69.599999999999994</v>
      </c>
      <c r="BV8" s="746">
        <v>146</v>
      </c>
    </row>
    <row r="9" spans="1:74" ht="18.75" customHeight="1" x14ac:dyDescent="0.3">
      <c r="A9" s="311">
        <f>RANK(F9,F$5:F$53,0)</f>
        <v>5</v>
      </c>
      <c r="B9" s="95" t="s">
        <v>98</v>
      </c>
      <c r="C9" s="21" t="s">
        <v>99</v>
      </c>
      <c r="D9" s="66" t="s">
        <v>14</v>
      </c>
      <c r="E9" s="102" t="s">
        <v>48</v>
      </c>
      <c r="F9" s="123">
        <f>T9+AZ9+AP9+AN9+BB9+AJ9</f>
        <v>1041</v>
      </c>
      <c r="G9" s="115"/>
      <c r="H9" s="243"/>
      <c r="I9" s="86"/>
      <c r="J9" s="258"/>
      <c r="K9" s="86"/>
      <c r="L9" s="316"/>
      <c r="M9" s="115"/>
      <c r="N9" s="243"/>
      <c r="O9" s="86"/>
      <c r="P9" s="258"/>
      <c r="Q9" s="86"/>
      <c r="R9" s="316"/>
      <c r="S9" s="84">
        <v>66.8</v>
      </c>
      <c r="T9" s="134">
        <v>168</v>
      </c>
      <c r="U9" s="88"/>
      <c r="V9" s="196"/>
      <c r="W9" s="88"/>
      <c r="X9" s="134"/>
      <c r="Y9" s="88"/>
      <c r="Z9" s="200"/>
      <c r="AA9" s="115">
        <v>64.7</v>
      </c>
      <c r="AB9" s="440">
        <v>147</v>
      </c>
      <c r="AC9" s="88">
        <v>64</v>
      </c>
      <c r="AD9" s="417">
        <v>140</v>
      </c>
      <c r="AE9" s="88">
        <v>65.2</v>
      </c>
      <c r="AF9" s="124">
        <v>102</v>
      </c>
      <c r="AG9" s="84">
        <v>66.3</v>
      </c>
      <c r="AH9" s="497">
        <v>163</v>
      </c>
      <c r="AI9" s="321">
        <v>66.900000000000006</v>
      </c>
      <c r="AJ9" s="134">
        <v>169</v>
      </c>
      <c r="AK9" s="321">
        <v>68.400000000000006</v>
      </c>
      <c r="AL9" s="412">
        <v>134</v>
      </c>
      <c r="AM9" s="115">
        <v>68.099999999999994</v>
      </c>
      <c r="AN9" s="134">
        <v>181</v>
      </c>
      <c r="AO9" s="86">
        <v>66.8</v>
      </c>
      <c r="AP9" s="134">
        <v>168</v>
      </c>
      <c r="AQ9" s="86">
        <v>68.8</v>
      </c>
      <c r="AR9" s="425">
        <v>138</v>
      </c>
      <c r="AS9" s="443">
        <v>66.2</v>
      </c>
      <c r="AT9" s="497">
        <v>162</v>
      </c>
      <c r="AU9" s="441">
        <v>57.4</v>
      </c>
      <c r="AV9" s="440">
        <v>0</v>
      </c>
      <c r="AW9" s="441"/>
      <c r="AX9" s="442"/>
      <c r="AY9" s="500">
        <v>68.2</v>
      </c>
      <c r="AZ9" s="134">
        <v>182</v>
      </c>
      <c r="BA9" s="498">
        <v>67.3</v>
      </c>
      <c r="BB9" s="134">
        <v>173</v>
      </c>
      <c r="BC9" s="498">
        <v>69.400000000000006</v>
      </c>
      <c r="BD9" s="499">
        <v>144</v>
      </c>
      <c r="BE9" s="531"/>
      <c r="BF9" s="528"/>
      <c r="BG9" s="530"/>
      <c r="BH9" s="528"/>
      <c r="BI9" s="498"/>
      <c r="BJ9" s="499"/>
      <c r="BK9" s="595"/>
      <c r="BL9" s="573"/>
      <c r="BM9" s="593"/>
      <c r="BN9" s="573"/>
      <c r="BO9" s="593"/>
      <c r="BP9" s="594"/>
      <c r="BQ9" s="747"/>
      <c r="BR9" s="723"/>
      <c r="BS9" s="725"/>
      <c r="BT9" s="723"/>
      <c r="BU9" s="725"/>
      <c r="BV9" s="746"/>
    </row>
    <row r="10" spans="1:74" ht="18.75" customHeight="1" x14ac:dyDescent="0.3">
      <c r="A10" s="311">
        <f>RANK(F10,F$5:F$53,0)</f>
        <v>6</v>
      </c>
      <c r="B10" s="95" t="s">
        <v>138</v>
      </c>
      <c r="C10" s="21">
        <v>2009</v>
      </c>
      <c r="D10" s="66" t="s">
        <v>14</v>
      </c>
      <c r="E10" s="102" t="s">
        <v>48</v>
      </c>
      <c r="F10" s="123">
        <f>V10+X10+AP10+AH10+AJ10+AN10</f>
        <v>1033</v>
      </c>
      <c r="G10" s="115"/>
      <c r="H10" s="268"/>
      <c r="I10" s="86"/>
      <c r="J10" s="258"/>
      <c r="K10" s="86"/>
      <c r="L10" s="135"/>
      <c r="M10" s="115"/>
      <c r="N10" s="268"/>
      <c r="O10" s="86"/>
      <c r="P10" s="258"/>
      <c r="Q10" s="86"/>
      <c r="R10" s="135"/>
      <c r="S10" s="84"/>
      <c r="T10" s="281"/>
      <c r="U10" s="88">
        <v>67.7</v>
      </c>
      <c r="V10" s="134">
        <v>177</v>
      </c>
      <c r="W10" s="88">
        <v>68.599999999999994</v>
      </c>
      <c r="X10" s="134">
        <v>186</v>
      </c>
      <c r="Y10" s="88">
        <v>68.900000000000006</v>
      </c>
      <c r="Z10" s="419">
        <v>139</v>
      </c>
      <c r="AA10" s="115"/>
      <c r="AB10" s="85"/>
      <c r="AC10" s="88"/>
      <c r="AD10" s="85"/>
      <c r="AE10" s="88"/>
      <c r="AF10" s="124"/>
      <c r="AG10" s="115">
        <v>65.599999999999994</v>
      </c>
      <c r="AH10" s="134">
        <v>156</v>
      </c>
      <c r="AI10" s="321">
        <v>66.099999999999994</v>
      </c>
      <c r="AJ10" s="134">
        <v>161</v>
      </c>
      <c r="AK10" s="321">
        <v>67.599999999999994</v>
      </c>
      <c r="AL10" s="322">
        <v>126</v>
      </c>
      <c r="AM10" s="115">
        <v>66.900000000000006</v>
      </c>
      <c r="AN10" s="134">
        <v>169</v>
      </c>
      <c r="AO10" s="86">
        <v>68.400000000000006</v>
      </c>
      <c r="AP10" s="134">
        <v>184</v>
      </c>
      <c r="AQ10" s="86">
        <v>69.400000000000006</v>
      </c>
      <c r="AR10" s="425">
        <v>144</v>
      </c>
      <c r="AS10" s="443"/>
      <c r="AT10" s="440"/>
      <c r="AU10" s="441"/>
      <c r="AV10" s="440"/>
      <c r="AW10" s="441"/>
      <c r="AX10" s="442"/>
      <c r="AY10" s="500">
        <v>65</v>
      </c>
      <c r="AZ10" s="497">
        <v>150</v>
      </c>
      <c r="BA10" s="498">
        <v>64.599999999999994</v>
      </c>
      <c r="BB10" s="497">
        <v>146</v>
      </c>
      <c r="BC10" s="498">
        <v>65.900000000000006</v>
      </c>
      <c r="BD10" s="499">
        <v>109</v>
      </c>
      <c r="BE10" s="531">
        <v>65.400000000000006</v>
      </c>
      <c r="BF10" s="528">
        <v>154</v>
      </c>
      <c r="BG10" s="530">
        <v>64.7</v>
      </c>
      <c r="BH10" s="528">
        <v>147</v>
      </c>
      <c r="BI10" s="498">
        <v>67.099999999999994</v>
      </c>
      <c r="BJ10" s="499">
        <v>121</v>
      </c>
      <c r="BK10" s="595">
        <v>66</v>
      </c>
      <c r="BL10" s="573">
        <v>160</v>
      </c>
      <c r="BM10" s="593">
        <v>65.599999999999994</v>
      </c>
      <c r="BN10" s="573">
        <v>156</v>
      </c>
      <c r="BO10" s="593">
        <v>69.099999999999994</v>
      </c>
      <c r="BP10" s="594">
        <v>141</v>
      </c>
      <c r="BQ10" s="747">
        <v>61.1</v>
      </c>
      <c r="BR10" s="723">
        <v>111</v>
      </c>
      <c r="BS10" s="725">
        <v>63.6</v>
      </c>
      <c r="BT10" s="723">
        <v>136</v>
      </c>
      <c r="BU10" s="725">
        <v>65.8</v>
      </c>
      <c r="BV10" s="746">
        <v>108</v>
      </c>
    </row>
    <row r="11" spans="1:74" ht="18.75" customHeight="1" x14ac:dyDescent="0.3">
      <c r="A11" s="252">
        <f>RANK(F11,F$5:F$53,0)</f>
        <v>7</v>
      </c>
      <c r="B11" s="95" t="s">
        <v>104</v>
      </c>
      <c r="C11" s="21" t="s">
        <v>105</v>
      </c>
      <c r="D11" s="66" t="s">
        <v>87</v>
      </c>
      <c r="E11" s="102" t="s">
        <v>48</v>
      </c>
      <c r="F11" s="123">
        <f>BN11+AH11+BB11+AZ11+AN11+AP11</f>
        <v>1014</v>
      </c>
      <c r="G11" s="115"/>
      <c r="H11" s="257"/>
      <c r="I11" s="86"/>
      <c r="J11" s="268"/>
      <c r="K11" s="86"/>
      <c r="L11" s="135"/>
      <c r="M11" s="115"/>
      <c r="N11" s="257"/>
      <c r="O11" s="86"/>
      <c r="P11" s="268"/>
      <c r="Q11" s="86"/>
      <c r="R11" s="135"/>
      <c r="S11" s="84">
        <v>64.2</v>
      </c>
      <c r="T11" s="573">
        <v>142</v>
      </c>
      <c r="U11" s="88"/>
      <c r="V11" s="134"/>
      <c r="W11" s="88"/>
      <c r="X11" s="134"/>
      <c r="Y11" s="88"/>
      <c r="Z11" s="266"/>
      <c r="AA11" s="115"/>
      <c r="AB11" s="85"/>
      <c r="AC11" s="88"/>
      <c r="AD11" s="85"/>
      <c r="AE11" s="88"/>
      <c r="AF11" s="124"/>
      <c r="AG11" s="115">
        <v>67.3</v>
      </c>
      <c r="AH11" s="134">
        <v>173</v>
      </c>
      <c r="AI11" s="321">
        <v>63.9</v>
      </c>
      <c r="AJ11" s="497">
        <v>139</v>
      </c>
      <c r="AK11" s="321">
        <v>66.099999999999994</v>
      </c>
      <c r="AL11" s="499">
        <v>111</v>
      </c>
      <c r="AM11" s="115">
        <v>67</v>
      </c>
      <c r="AN11" s="134">
        <v>170</v>
      </c>
      <c r="AO11" s="86">
        <v>67.900000000000006</v>
      </c>
      <c r="AP11" s="134">
        <v>179</v>
      </c>
      <c r="AQ11" s="86">
        <v>61.4</v>
      </c>
      <c r="AR11" s="425">
        <v>0</v>
      </c>
      <c r="AS11" s="443"/>
      <c r="AT11" s="440"/>
      <c r="AU11" s="441"/>
      <c r="AV11" s="440"/>
      <c r="AW11" s="441"/>
      <c r="AX11" s="442"/>
      <c r="AY11" s="500">
        <v>67.3</v>
      </c>
      <c r="AZ11" s="134">
        <v>173</v>
      </c>
      <c r="BA11" s="498">
        <v>66.2</v>
      </c>
      <c r="BB11" s="134">
        <v>162</v>
      </c>
      <c r="BC11" s="498">
        <v>69.2</v>
      </c>
      <c r="BD11" s="499">
        <v>142</v>
      </c>
      <c r="BE11" s="500"/>
      <c r="BF11" s="134"/>
      <c r="BG11" s="498"/>
      <c r="BH11" s="134"/>
      <c r="BI11" s="498"/>
      <c r="BJ11" s="499"/>
      <c r="BK11" s="595">
        <v>64.599999999999994</v>
      </c>
      <c r="BL11" s="573">
        <v>146</v>
      </c>
      <c r="BM11" s="593">
        <v>65.7</v>
      </c>
      <c r="BN11" s="134">
        <v>157</v>
      </c>
      <c r="BO11" s="593">
        <v>68.2</v>
      </c>
      <c r="BP11" s="594">
        <v>132</v>
      </c>
      <c r="BQ11" s="747">
        <v>64.3</v>
      </c>
      <c r="BR11" s="723">
        <v>143</v>
      </c>
      <c r="BS11" s="725">
        <v>64.3</v>
      </c>
      <c r="BT11" s="723">
        <v>143</v>
      </c>
      <c r="BU11" s="725">
        <v>60.8</v>
      </c>
      <c r="BV11" s="746">
        <v>0</v>
      </c>
    </row>
    <row r="12" spans="1:74" ht="18.75" customHeight="1" x14ac:dyDescent="0.3">
      <c r="A12" s="252">
        <f>RANK(F12,F$5:F$53,0)</f>
        <v>8</v>
      </c>
      <c r="B12" s="95" t="s">
        <v>94</v>
      </c>
      <c r="C12" s="21">
        <v>2007</v>
      </c>
      <c r="D12" s="66" t="s">
        <v>14</v>
      </c>
      <c r="E12" s="102" t="s">
        <v>96</v>
      </c>
      <c r="F12" s="123">
        <f>V12+X12+BN12+AH12+AJ12+AN12</f>
        <v>993</v>
      </c>
      <c r="G12" s="115"/>
      <c r="H12" s="134"/>
      <c r="I12" s="86"/>
      <c r="J12" s="134"/>
      <c r="K12" s="86"/>
      <c r="L12" s="135"/>
      <c r="M12" s="115"/>
      <c r="N12" s="134"/>
      <c r="O12" s="86"/>
      <c r="P12" s="134"/>
      <c r="Q12" s="86"/>
      <c r="R12" s="135"/>
      <c r="S12" s="84"/>
      <c r="T12" s="281"/>
      <c r="U12" s="88">
        <v>68.099999999999994</v>
      </c>
      <c r="V12" s="134">
        <v>181</v>
      </c>
      <c r="W12" s="88">
        <v>65.7</v>
      </c>
      <c r="X12" s="134">
        <v>157</v>
      </c>
      <c r="Y12" s="88">
        <v>68.3</v>
      </c>
      <c r="Z12" s="419">
        <v>133</v>
      </c>
      <c r="AA12" s="115"/>
      <c r="AB12" s="134"/>
      <c r="AC12" s="88"/>
      <c r="AD12" s="263"/>
      <c r="AE12" s="88"/>
      <c r="AF12" s="266"/>
      <c r="AG12" s="115">
        <v>66</v>
      </c>
      <c r="AH12" s="134">
        <v>160</v>
      </c>
      <c r="AI12" s="321">
        <v>67.2</v>
      </c>
      <c r="AJ12" s="134">
        <v>172</v>
      </c>
      <c r="AK12" s="321">
        <v>68</v>
      </c>
      <c r="AL12" s="322">
        <v>130</v>
      </c>
      <c r="AM12" s="84">
        <v>65.7</v>
      </c>
      <c r="AN12" s="134">
        <v>157</v>
      </c>
      <c r="AO12" s="86">
        <v>63.9</v>
      </c>
      <c r="AP12" s="573">
        <v>139</v>
      </c>
      <c r="AQ12" s="86">
        <v>67.2</v>
      </c>
      <c r="AR12" s="425">
        <v>122</v>
      </c>
      <c r="AS12" s="439"/>
      <c r="AT12" s="440"/>
      <c r="AU12" s="441"/>
      <c r="AV12" s="440"/>
      <c r="AW12" s="441"/>
      <c r="AX12" s="442"/>
      <c r="AY12" s="496"/>
      <c r="AZ12" s="497"/>
      <c r="BA12" s="498"/>
      <c r="BB12" s="497"/>
      <c r="BC12" s="498"/>
      <c r="BD12" s="499"/>
      <c r="BE12" s="496"/>
      <c r="BF12" s="497"/>
      <c r="BG12" s="498"/>
      <c r="BH12" s="497"/>
      <c r="BI12" s="498"/>
      <c r="BJ12" s="499"/>
      <c r="BK12" s="592">
        <v>65.400000000000006</v>
      </c>
      <c r="BL12" s="573">
        <v>154</v>
      </c>
      <c r="BM12" s="593">
        <v>66.599999999999994</v>
      </c>
      <c r="BN12" s="134">
        <v>166</v>
      </c>
      <c r="BO12" s="593">
        <v>64.7</v>
      </c>
      <c r="BP12" s="594">
        <v>147</v>
      </c>
      <c r="BQ12" s="722"/>
      <c r="BR12" s="723"/>
      <c r="BS12" s="725"/>
      <c r="BT12" s="723"/>
      <c r="BU12" s="725"/>
      <c r="BV12" s="746"/>
    </row>
    <row r="13" spans="1:74" ht="18.600000000000001" customHeight="1" x14ac:dyDescent="0.3">
      <c r="A13" s="252">
        <f>RANK(F13,F$5:F$53,0)</f>
        <v>9</v>
      </c>
      <c r="B13" s="95" t="s">
        <v>107</v>
      </c>
      <c r="C13" s="21" t="s">
        <v>101</v>
      </c>
      <c r="D13" s="66" t="s">
        <v>14</v>
      </c>
      <c r="E13" s="102" t="s">
        <v>48</v>
      </c>
      <c r="F13" s="123">
        <f>AZ13+V13+X13+BL13+AP13+BB13</f>
        <v>990</v>
      </c>
      <c r="G13" s="115"/>
      <c r="H13" s="268"/>
      <c r="I13" s="86"/>
      <c r="J13" s="258"/>
      <c r="K13" s="86"/>
      <c r="L13" s="135"/>
      <c r="M13" s="115"/>
      <c r="N13" s="268"/>
      <c r="O13" s="86"/>
      <c r="P13" s="258"/>
      <c r="Q13" s="86"/>
      <c r="R13" s="135"/>
      <c r="S13" s="84">
        <v>63.6</v>
      </c>
      <c r="T13" s="497">
        <v>136</v>
      </c>
      <c r="U13" s="88">
        <v>67.3</v>
      </c>
      <c r="V13" s="134">
        <v>173</v>
      </c>
      <c r="W13" s="88">
        <v>67</v>
      </c>
      <c r="X13" s="134">
        <v>170</v>
      </c>
      <c r="Y13" s="88"/>
      <c r="Z13" s="266"/>
      <c r="AA13" s="115"/>
      <c r="AB13" s="85"/>
      <c r="AC13" s="88"/>
      <c r="AD13" s="85"/>
      <c r="AE13" s="88"/>
      <c r="AF13" s="124"/>
      <c r="AG13" s="115"/>
      <c r="AH13" s="320"/>
      <c r="AI13" s="321"/>
      <c r="AJ13" s="320"/>
      <c r="AK13" s="321"/>
      <c r="AL13" s="322"/>
      <c r="AM13" s="115">
        <v>65.400000000000006</v>
      </c>
      <c r="AN13" s="573">
        <v>154</v>
      </c>
      <c r="AO13" s="86">
        <v>66.7</v>
      </c>
      <c r="AP13" s="134">
        <v>167</v>
      </c>
      <c r="AQ13" s="86">
        <v>69.2</v>
      </c>
      <c r="AR13" s="499">
        <v>142</v>
      </c>
      <c r="AS13" s="443"/>
      <c r="AT13" s="440"/>
      <c r="AU13" s="441"/>
      <c r="AV13" s="440"/>
      <c r="AW13" s="441"/>
      <c r="AX13" s="442"/>
      <c r="AY13" s="500">
        <v>66.400000000000006</v>
      </c>
      <c r="AZ13" s="134">
        <v>164</v>
      </c>
      <c r="BA13" s="498">
        <v>65.7</v>
      </c>
      <c r="BB13" s="134">
        <v>157</v>
      </c>
      <c r="BC13" s="498">
        <v>69.400000000000006</v>
      </c>
      <c r="BD13" s="499">
        <v>144</v>
      </c>
      <c r="BE13" s="500"/>
      <c r="BF13" s="134"/>
      <c r="BG13" s="498"/>
      <c r="BH13" s="134"/>
      <c r="BI13" s="498"/>
      <c r="BJ13" s="499"/>
      <c r="BK13" s="595">
        <v>65.900000000000006</v>
      </c>
      <c r="BL13" s="134">
        <v>159</v>
      </c>
      <c r="BM13" s="593">
        <v>65.2</v>
      </c>
      <c r="BN13" s="573">
        <v>152</v>
      </c>
      <c r="BO13" s="593">
        <v>68.400000000000006</v>
      </c>
      <c r="BP13" s="594">
        <v>134</v>
      </c>
      <c r="BQ13" s="747"/>
      <c r="BR13" s="723"/>
      <c r="BS13" s="725"/>
      <c r="BT13" s="723"/>
      <c r="BU13" s="725"/>
      <c r="BV13" s="746"/>
    </row>
    <row r="14" spans="1:74" ht="18.75" customHeight="1" x14ac:dyDescent="0.3">
      <c r="A14" s="252">
        <f>RANK(F14,F$5:F$53,0)</f>
        <v>10</v>
      </c>
      <c r="B14" s="95" t="s">
        <v>191</v>
      </c>
      <c r="C14" s="21">
        <v>2007</v>
      </c>
      <c r="D14" s="66" t="s">
        <v>87</v>
      </c>
      <c r="E14" s="102" t="s">
        <v>48</v>
      </c>
      <c r="F14" s="123">
        <f>AH14+AJ14+BN14+AN14+AP14+BL14</f>
        <v>955</v>
      </c>
      <c r="G14" s="115"/>
      <c r="H14" s="134"/>
      <c r="I14" s="86"/>
      <c r="J14" s="134"/>
      <c r="K14" s="86"/>
      <c r="L14" s="135"/>
      <c r="M14" s="115"/>
      <c r="N14" s="134"/>
      <c r="O14" s="86"/>
      <c r="P14" s="134"/>
      <c r="Q14" s="86"/>
      <c r="R14" s="135"/>
      <c r="S14" s="84"/>
      <c r="T14" s="281"/>
      <c r="U14" s="88"/>
      <c r="V14" s="258"/>
      <c r="W14" s="88"/>
      <c r="X14" s="259"/>
      <c r="Y14" s="88"/>
      <c r="Z14" s="428"/>
      <c r="AA14" s="115"/>
      <c r="AB14" s="134"/>
      <c r="AC14" s="88"/>
      <c r="AD14" s="263"/>
      <c r="AE14" s="88"/>
      <c r="AF14" s="266"/>
      <c r="AG14" s="115">
        <v>65.8</v>
      </c>
      <c r="AH14" s="134">
        <v>158</v>
      </c>
      <c r="AI14" s="321">
        <v>65</v>
      </c>
      <c r="AJ14" s="134">
        <v>150</v>
      </c>
      <c r="AK14" s="321">
        <v>67.2</v>
      </c>
      <c r="AL14" s="594">
        <v>122</v>
      </c>
      <c r="AM14" s="115">
        <v>66.900000000000006</v>
      </c>
      <c r="AN14" s="134">
        <v>169</v>
      </c>
      <c r="AO14" s="86">
        <v>66.7</v>
      </c>
      <c r="AP14" s="134">
        <v>167</v>
      </c>
      <c r="AQ14" s="86">
        <v>67</v>
      </c>
      <c r="AR14" s="594">
        <v>120</v>
      </c>
      <c r="AS14" s="443"/>
      <c r="AT14" s="440"/>
      <c r="AU14" s="441"/>
      <c r="AV14" s="440"/>
      <c r="AW14" s="441"/>
      <c r="AX14" s="442"/>
      <c r="AY14" s="500"/>
      <c r="AZ14" s="497"/>
      <c r="BA14" s="498"/>
      <c r="BB14" s="497"/>
      <c r="BC14" s="498"/>
      <c r="BD14" s="499"/>
      <c r="BE14" s="500"/>
      <c r="BF14" s="497"/>
      <c r="BG14" s="498"/>
      <c r="BH14" s="497"/>
      <c r="BI14" s="498"/>
      <c r="BJ14" s="499"/>
      <c r="BK14" s="595">
        <v>66.5</v>
      </c>
      <c r="BL14" s="134">
        <v>165</v>
      </c>
      <c r="BM14" s="593">
        <v>64.599999999999994</v>
      </c>
      <c r="BN14" s="134">
        <v>146</v>
      </c>
      <c r="BO14" s="593">
        <v>66</v>
      </c>
      <c r="BP14" s="594">
        <v>110</v>
      </c>
      <c r="BQ14" s="747"/>
      <c r="BR14" s="723"/>
      <c r="BS14" s="725"/>
      <c r="BT14" s="723"/>
      <c r="BU14" s="725"/>
      <c r="BV14" s="746"/>
    </row>
    <row r="15" spans="1:74" ht="18.75" customHeight="1" x14ac:dyDescent="0.3">
      <c r="A15" s="252">
        <f>RANK(F15,F$5:F$53,0)</f>
        <v>11</v>
      </c>
      <c r="B15" s="95" t="s">
        <v>190</v>
      </c>
      <c r="C15" s="21">
        <v>2007</v>
      </c>
      <c r="D15" s="66" t="s">
        <v>14</v>
      </c>
      <c r="E15" s="102" t="s">
        <v>48</v>
      </c>
      <c r="F15" s="123">
        <f>AH15+AJ15+AL15+AN15+AP15+AR15</f>
        <v>946</v>
      </c>
      <c r="G15" s="115"/>
      <c r="H15" s="134"/>
      <c r="I15" s="86"/>
      <c r="J15" s="134"/>
      <c r="K15" s="86"/>
      <c r="L15" s="134"/>
      <c r="M15" s="115"/>
      <c r="N15" s="134"/>
      <c r="O15" s="86"/>
      <c r="P15" s="134"/>
      <c r="Q15" s="86"/>
      <c r="R15" s="134"/>
      <c r="S15" s="84"/>
      <c r="T15" s="281"/>
      <c r="U15" s="88"/>
      <c r="V15" s="258"/>
      <c r="W15" s="88"/>
      <c r="X15" s="259"/>
      <c r="Y15" s="88"/>
      <c r="Z15" s="256"/>
      <c r="AA15" s="115"/>
      <c r="AB15" s="134"/>
      <c r="AC15" s="88"/>
      <c r="AD15" s="263"/>
      <c r="AE15" s="88"/>
      <c r="AF15" s="265"/>
      <c r="AG15" s="115">
        <v>66.400000000000006</v>
      </c>
      <c r="AH15" s="134">
        <v>164</v>
      </c>
      <c r="AI15" s="321">
        <v>67</v>
      </c>
      <c r="AJ15" s="134">
        <v>170</v>
      </c>
      <c r="AK15" s="321">
        <v>68.400000000000006</v>
      </c>
      <c r="AL15" s="134">
        <v>134</v>
      </c>
      <c r="AM15" s="84">
        <v>68.400000000000006</v>
      </c>
      <c r="AN15" s="134">
        <v>184</v>
      </c>
      <c r="AO15" s="86">
        <v>66.8</v>
      </c>
      <c r="AP15" s="134">
        <v>168</v>
      </c>
      <c r="AQ15" s="86">
        <v>67.599999999999994</v>
      </c>
      <c r="AR15" s="134">
        <v>126</v>
      </c>
      <c r="AS15" s="439"/>
      <c r="AT15" s="440"/>
      <c r="AU15" s="441"/>
      <c r="AV15" s="440"/>
      <c r="AW15" s="441"/>
      <c r="AX15" s="440"/>
      <c r="AY15" s="496"/>
      <c r="AZ15" s="497"/>
      <c r="BA15" s="498"/>
      <c r="BB15" s="497"/>
      <c r="BC15" s="498"/>
      <c r="BD15" s="497"/>
      <c r="BE15" s="496"/>
      <c r="BF15" s="497"/>
      <c r="BG15" s="498"/>
      <c r="BH15" s="497"/>
      <c r="BI15" s="498"/>
      <c r="BJ15" s="497"/>
      <c r="BK15" s="592"/>
      <c r="BL15" s="573"/>
      <c r="BM15" s="593"/>
      <c r="BN15" s="573"/>
      <c r="BO15" s="593"/>
      <c r="BP15" s="573"/>
      <c r="BQ15" s="722"/>
      <c r="BR15" s="723"/>
      <c r="BS15" s="725"/>
      <c r="BT15" s="723"/>
      <c r="BU15" s="725"/>
      <c r="BV15" s="723"/>
    </row>
    <row r="16" spans="1:74" ht="18.75" customHeight="1" x14ac:dyDescent="0.3">
      <c r="A16" s="252">
        <f>RANK(F16,F$5:F$53,0)</f>
        <v>12</v>
      </c>
      <c r="B16" s="95" t="s">
        <v>168</v>
      </c>
      <c r="C16" s="21">
        <v>2008</v>
      </c>
      <c r="D16" s="66" t="s">
        <v>87</v>
      </c>
      <c r="E16" s="102" t="s">
        <v>70</v>
      </c>
      <c r="F16" s="123">
        <f>V16+X16+AH16+AJ16+AP16+AN16</f>
        <v>936</v>
      </c>
      <c r="G16" s="115"/>
      <c r="H16" s="268"/>
      <c r="I16" s="86"/>
      <c r="J16" s="258"/>
      <c r="K16" s="86"/>
      <c r="L16" s="134"/>
      <c r="M16" s="115"/>
      <c r="N16" s="268"/>
      <c r="O16" s="86"/>
      <c r="P16" s="258"/>
      <c r="Q16" s="86"/>
      <c r="R16" s="134"/>
      <c r="S16" s="84"/>
      <c r="T16" s="281"/>
      <c r="U16" s="88">
        <v>67.2</v>
      </c>
      <c r="V16" s="134">
        <v>172</v>
      </c>
      <c r="W16" s="88">
        <v>65</v>
      </c>
      <c r="X16" s="134">
        <v>150</v>
      </c>
      <c r="Y16" s="88"/>
      <c r="Z16" s="265"/>
      <c r="AA16" s="115"/>
      <c r="AB16" s="85"/>
      <c r="AC16" s="88"/>
      <c r="AD16" s="85"/>
      <c r="AE16" s="88"/>
      <c r="AF16" s="85"/>
      <c r="AG16" s="115">
        <v>66.3</v>
      </c>
      <c r="AH16" s="134">
        <v>163</v>
      </c>
      <c r="AI16" s="321">
        <v>63.9</v>
      </c>
      <c r="AJ16" s="134">
        <v>139</v>
      </c>
      <c r="AK16" s="321">
        <v>65.599999999999994</v>
      </c>
      <c r="AL16" s="417">
        <v>106</v>
      </c>
      <c r="AM16" s="84">
        <v>65.2</v>
      </c>
      <c r="AN16" s="134">
        <v>152</v>
      </c>
      <c r="AO16" s="86">
        <v>66</v>
      </c>
      <c r="AP16" s="134">
        <v>160</v>
      </c>
      <c r="AQ16" s="86">
        <v>67.7</v>
      </c>
      <c r="AR16" s="426">
        <v>127</v>
      </c>
      <c r="AS16" s="439"/>
      <c r="AT16" s="440"/>
      <c r="AU16" s="441"/>
      <c r="AV16" s="440"/>
      <c r="AW16" s="441"/>
      <c r="AX16" s="440"/>
      <c r="AY16" s="496"/>
      <c r="AZ16" s="497"/>
      <c r="BA16" s="498"/>
      <c r="BB16" s="497"/>
      <c r="BC16" s="498"/>
      <c r="BD16" s="497"/>
      <c r="BE16" s="496"/>
      <c r="BF16" s="497"/>
      <c r="BG16" s="498"/>
      <c r="BH16" s="497"/>
      <c r="BI16" s="498"/>
      <c r="BJ16" s="497"/>
      <c r="BK16" s="592"/>
      <c r="BL16" s="573"/>
      <c r="BM16" s="593"/>
      <c r="BN16" s="573"/>
      <c r="BO16" s="593"/>
      <c r="BP16" s="573"/>
      <c r="BQ16" s="722"/>
      <c r="BR16" s="723"/>
      <c r="BS16" s="725"/>
      <c r="BT16" s="723"/>
      <c r="BU16" s="725"/>
      <c r="BV16" s="723"/>
    </row>
    <row r="17" spans="1:74" ht="18.75" customHeight="1" x14ac:dyDescent="0.3">
      <c r="A17" s="299">
        <f>RANK(F17,F$5:F$53,0)</f>
        <v>13</v>
      </c>
      <c r="B17" s="97" t="s">
        <v>102</v>
      </c>
      <c r="C17" s="21" t="s">
        <v>101</v>
      </c>
      <c r="D17" s="66" t="s">
        <v>87</v>
      </c>
      <c r="E17" s="102" t="s">
        <v>48</v>
      </c>
      <c r="F17" s="123">
        <f>T17+AP17+AZ17+AN17+AH17+AJ17</f>
        <v>916</v>
      </c>
      <c r="G17" s="115"/>
      <c r="H17" s="258"/>
      <c r="I17" s="86"/>
      <c r="J17" s="134"/>
      <c r="K17" s="86"/>
      <c r="L17" s="246"/>
      <c r="M17" s="88"/>
      <c r="N17" s="258"/>
      <c r="O17" s="86"/>
      <c r="P17" s="134"/>
      <c r="Q17" s="86"/>
      <c r="R17" s="246"/>
      <c r="S17" s="84">
        <v>65.2</v>
      </c>
      <c r="T17" s="134">
        <v>152</v>
      </c>
      <c r="U17" s="88">
        <v>63.2</v>
      </c>
      <c r="V17" s="417">
        <v>132</v>
      </c>
      <c r="W17" s="88">
        <v>64</v>
      </c>
      <c r="X17" s="497">
        <v>140</v>
      </c>
      <c r="Y17" s="88">
        <v>67.3</v>
      </c>
      <c r="Z17" s="401">
        <v>123</v>
      </c>
      <c r="AA17" s="115"/>
      <c r="AB17" s="85"/>
      <c r="AC17" s="88"/>
      <c r="AD17" s="85"/>
      <c r="AE17" s="88"/>
      <c r="AF17" s="85"/>
      <c r="AG17" s="84">
        <v>65.2</v>
      </c>
      <c r="AH17" s="134">
        <v>152</v>
      </c>
      <c r="AI17" s="321">
        <v>65</v>
      </c>
      <c r="AJ17" s="134">
        <v>150</v>
      </c>
      <c r="AK17" s="342" t="s">
        <v>120</v>
      </c>
      <c r="AL17" s="429" t="s">
        <v>57</v>
      </c>
      <c r="AM17" s="84">
        <v>65.2</v>
      </c>
      <c r="AN17" s="134">
        <v>152</v>
      </c>
      <c r="AO17" s="86">
        <v>66.5</v>
      </c>
      <c r="AP17" s="134">
        <v>165</v>
      </c>
      <c r="AQ17" s="86">
        <v>66.099999999999994</v>
      </c>
      <c r="AR17" s="426">
        <v>111</v>
      </c>
      <c r="AS17" s="439"/>
      <c r="AT17" s="440"/>
      <c r="AU17" s="441"/>
      <c r="AV17" s="440"/>
      <c r="AW17" s="441"/>
      <c r="AX17" s="440"/>
      <c r="AY17" s="496">
        <v>64.5</v>
      </c>
      <c r="AZ17" s="134">
        <v>145</v>
      </c>
      <c r="BA17" s="498">
        <v>63.5</v>
      </c>
      <c r="BB17" s="497">
        <v>135</v>
      </c>
      <c r="BC17" s="498">
        <v>66.900000000000006</v>
      </c>
      <c r="BD17" s="497">
        <v>119</v>
      </c>
      <c r="BE17" s="496"/>
      <c r="BF17" s="134"/>
      <c r="BG17" s="498"/>
      <c r="BH17" s="497"/>
      <c r="BI17" s="498"/>
      <c r="BJ17" s="497"/>
      <c r="BK17" s="592">
        <v>63.6</v>
      </c>
      <c r="BL17" s="573">
        <v>136</v>
      </c>
      <c r="BM17" s="593">
        <v>64.400000000000006</v>
      </c>
      <c r="BN17" s="573">
        <v>144</v>
      </c>
      <c r="BO17" s="593">
        <v>65.3</v>
      </c>
      <c r="BP17" s="573">
        <v>103</v>
      </c>
      <c r="BQ17" s="722"/>
      <c r="BR17" s="723"/>
      <c r="BS17" s="725"/>
      <c r="BT17" s="723"/>
      <c r="BU17" s="725"/>
      <c r="BV17" s="723"/>
    </row>
    <row r="18" spans="1:74" ht="18.75" customHeight="1" x14ac:dyDescent="0.3">
      <c r="A18" s="299">
        <f>RANK(F18,F$5:F$53,0)</f>
        <v>14</v>
      </c>
      <c r="B18" s="95" t="s">
        <v>172</v>
      </c>
      <c r="C18" s="21">
        <v>2009</v>
      </c>
      <c r="D18" s="66" t="s">
        <v>87</v>
      </c>
      <c r="E18" s="102" t="s">
        <v>70</v>
      </c>
      <c r="F18" s="123">
        <f>V18+X18+Z18+AH18+AP18+AN18</f>
        <v>827</v>
      </c>
      <c r="G18" s="115"/>
      <c r="H18" s="268"/>
      <c r="I18" s="86"/>
      <c r="J18" s="258"/>
      <c r="K18" s="86"/>
      <c r="L18" s="134"/>
      <c r="M18" s="88"/>
      <c r="N18" s="268"/>
      <c r="O18" s="86"/>
      <c r="P18" s="258"/>
      <c r="Q18" s="86"/>
      <c r="R18" s="134"/>
      <c r="S18" s="84"/>
      <c r="T18" s="281"/>
      <c r="U18" s="88">
        <v>63.8</v>
      </c>
      <c r="V18" s="134">
        <v>138</v>
      </c>
      <c r="W18" s="88">
        <v>64.099999999999994</v>
      </c>
      <c r="X18" s="134">
        <v>141</v>
      </c>
      <c r="Y18" s="88">
        <v>66</v>
      </c>
      <c r="Z18" s="134">
        <v>110</v>
      </c>
      <c r="AA18" s="115"/>
      <c r="AB18" s="85"/>
      <c r="AC18" s="88"/>
      <c r="AD18" s="85"/>
      <c r="AE18" s="88"/>
      <c r="AF18" s="85"/>
      <c r="AG18" s="115">
        <v>64.3</v>
      </c>
      <c r="AH18" s="134">
        <v>143</v>
      </c>
      <c r="AI18" s="321">
        <v>60.6</v>
      </c>
      <c r="AJ18" s="417">
        <v>106</v>
      </c>
      <c r="AK18" s="321"/>
      <c r="AL18" s="320"/>
      <c r="AM18" s="115">
        <v>64.599999999999994</v>
      </c>
      <c r="AN18" s="134">
        <v>146</v>
      </c>
      <c r="AO18" s="86">
        <v>64.900000000000006</v>
      </c>
      <c r="AP18" s="134">
        <v>149</v>
      </c>
      <c r="AQ18" s="86">
        <v>63.4</v>
      </c>
      <c r="AR18" s="426">
        <v>84</v>
      </c>
      <c r="AS18" s="443"/>
      <c r="AT18" s="440"/>
      <c r="AU18" s="441"/>
      <c r="AV18" s="440"/>
      <c r="AW18" s="441"/>
      <c r="AX18" s="440"/>
      <c r="AY18" s="500"/>
      <c r="AZ18" s="497"/>
      <c r="BA18" s="498"/>
      <c r="BB18" s="497"/>
      <c r="BC18" s="498"/>
      <c r="BD18" s="497"/>
      <c r="BE18" s="500"/>
      <c r="BF18" s="497"/>
      <c r="BG18" s="498"/>
      <c r="BH18" s="497"/>
      <c r="BI18" s="498"/>
      <c r="BJ18" s="497"/>
      <c r="BK18" s="595"/>
      <c r="BL18" s="573"/>
      <c r="BM18" s="593"/>
      <c r="BN18" s="573"/>
      <c r="BO18" s="593"/>
      <c r="BP18" s="573"/>
      <c r="BQ18" s="747"/>
      <c r="BR18" s="723"/>
      <c r="BS18" s="725"/>
      <c r="BT18" s="723"/>
      <c r="BU18" s="725"/>
      <c r="BV18" s="723"/>
    </row>
    <row r="19" spans="1:74" ht="18.75" customHeight="1" x14ac:dyDescent="0.3">
      <c r="A19" s="299">
        <f>RANK(F19,F$5:F$53,0)</f>
        <v>15</v>
      </c>
      <c r="B19" s="95" t="s">
        <v>111</v>
      </c>
      <c r="C19" s="21" t="s">
        <v>105</v>
      </c>
      <c r="D19" s="66" t="s">
        <v>87</v>
      </c>
      <c r="E19" s="102" t="s">
        <v>48</v>
      </c>
      <c r="F19" s="123">
        <f>T19+AN19+AP19+AR19+BL19+BN19</f>
        <v>813</v>
      </c>
      <c r="G19" s="115"/>
      <c r="H19" s="134"/>
      <c r="I19" s="86"/>
      <c r="J19" s="134"/>
      <c r="K19" s="86"/>
      <c r="L19" s="134"/>
      <c r="M19" s="88"/>
      <c r="N19" s="134"/>
      <c r="O19" s="86"/>
      <c r="P19" s="134"/>
      <c r="Q19" s="86"/>
      <c r="R19" s="134"/>
      <c r="S19" s="84">
        <v>62.6</v>
      </c>
      <c r="T19" s="134">
        <v>126</v>
      </c>
      <c r="U19" s="88"/>
      <c r="V19" s="134"/>
      <c r="W19" s="88"/>
      <c r="X19" s="134"/>
      <c r="Y19" s="88"/>
      <c r="Z19" s="134"/>
      <c r="AA19" s="84"/>
      <c r="AB19" s="85"/>
      <c r="AC19" s="86"/>
      <c r="AD19" s="85"/>
      <c r="AE19" s="86"/>
      <c r="AF19" s="85"/>
      <c r="AG19" s="84"/>
      <c r="AH19" s="320"/>
      <c r="AI19" s="321"/>
      <c r="AJ19" s="320"/>
      <c r="AK19" s="321"/>
      <c r="AL19" s="320"/>
      <c r="AM19" s="115">
        <v>64.400000000000006</v>
      </c>
      <c r="AN19" s="134">
        <v>144</v>
      </c>
      <c r="AO19" s="86">
        <v>64.7</v>
      </c>
      <c r="AP19" s="134">
        <v>147</v>
      </c>
      <c r="AQ19" s="86">
        <v>66.2</v>
      </c>
      <c r="AR19" s="134">
        <v>112</v>
      </c>
      <c r="AS19" s="443"/>
      <c r="AT19" s="440"/>
      <c r="AU19" s="441"/>
      <c r="AV19" s="440"/>
      <c r="AW19" s="441"/>
      <c r="AX19" s="440"/>
      <c r="AY19" s="500"/>
      <c r="AZ19" s="497"/>
      <c r="BA19" s="498"/>
      <c r="BB19" s="497"/>
      <c r="BC19" s="498"/>
      <c r="BD19" s="497"/>
      <c r="BE19" s="500"/>
      <c r="BF19" s="497"/>
      <c r="BG19" s="498"/>
      <c r="BH19" s="497"/>
      <c r="BI19" s="498"/>
      <c r="BJ19" s="497"/>
      <c r="BK19" s="595">
        <v>65.400000000000006</v>
      </c>
      <c r="BL19" s="134">
        <v>154</v>
      </c>
      <c r="BM19" s="593">
        <v>63</v>
      </c>
      <c r="BN19" s="134">
        <v>130</v>
      </c>
      <c r="BO19" s="593">
        <v>66</v>
      </c>
      <c r="BP19" s="573">
        <v>110</v>
      </c>
      <c r="BQ19" s="747"/>
      <c r="BR19" s="723"/>
      <c r="BS19" s="725"/>
      <c r="BT19" s="723"/>
      <c r="BU19" s="725"/>
      <c r="BV19" s="723"/>
    </row>
    <row r="20" spans="1:74" ht="18.75" customHeight="1" x14ac:dyDescent="0.3">
      <c r="A20" s="299">
        <f>RANK(F20,F$5:F$53,0)</f>
        <v>16</v>
      </c>
      <c r="B20" s="95" t="s">
        <v>174</v>
      </c>
      <c r="C20" s="21">
        <v>2008</v>
      </c>
      <c r="D20" s="66" t="s">
        <v>87</v>
      </c>
      <c r="E20" s="102" t="s">
        <v>70</v>
      </c>
      <c r="F20" s="123">
        <f>V20+X20+Z20+AN20+AP20+AR20</f>
        <v>802</v>
      </c>
      <c r="G20" s="115"/>
      <c r="H20" s="268"/>
      <c r="I20" s="86"/>
      <c r="J20" s="258"/>
      <c r="K20" s="86"/>
      <c r="L20" s="134"/>
      <c r="M20" s="88"/>
      <c r="N20" s="268"/>
      <c r="O20" s="86"/>
      <c r="P20" s="258"/>
      <c r="Q20" s="86"/>
      <c r="R20" s="134"/>
      <c r="S20" s="84"/>
      <c r="T20" s="281"/>
      <c r="U20" s="88">
        <v>63.4</v>
      </c>
      <c r="V20" s="134">
        <v>134</v>
      </c>
      <c r="W20" s="88">
        <v>63.6</v>
      </c>
      <c r="X20" s="134">
        <v>136</v>
      </c>
      <c r="Y20" s="88">
        <v>66.900000000000006</v>
      </c>
      <c r="Z20" s="134">
        <v>119</v>
      </c>
      <c r="AA20" s="115"/>
      <c r="AB20" s="85"/>
      <c r="AC20" s="88"/>
      <c r="AD20" s="85"/>
      <c r="AE20" s="88"/>
      <c r="AF20" s="85"/>
      <c r="AG20" s="115"/>
      <c r="AH20" s="320"/>
      <c r="AI20" s="321"/>
      <c r="AJ20" s="320"/>
      <c r="AK20" s="321"/>
      <c r="AL20" s="320"/>
      <c r="AM20" s="84">
        <v>64.2</v>
      </c>
      <c r="AN20" s="134">
        <v>142</v>
      </c>
      <c r="AO20" s="86">
        <v>65.400000000000006</v>
      </c>
      <c r="AP20" s="134">
        <v>154</v>
      </c>
      <c r="AQ20" s="86">
        <v>66.7</v>
      </c>
      <c r="AR20" s="134">
        <v>117</v>
      </c>
      <c r="AS20" s="439"/>
      <c r="AT20" s="440"/>
      <c r="AU20" s="441"/>
      <c r="AV20" s="440"/>
      <c r="AW20" s="441"/>
      <c r="AX20" s="440"/>
      <c r="AY20" s="496"/>
      <c r="AZ20" s="497"/>
      <c r="BA20" s="498"/>
      <c r="BB20" s="497"/>
      <c r="BC20" s="498"/>
      <c r="BD20" s="497"/>
      <c r="BE20" s="496"/>
      <c r="BF20" s="497"/>
      <c r="BG20" s="498"/>
      <c r="BH20" s="497"/>
      <c r="BI20" s="498"/>
      <c r="BJ20" s="497"/>
      <c r="BK20" s="592"/>
      <c r="BL20" s="573"/>
      <c r="BM20" s="593"/>
      <c r="BN20" s="573"/>
      <c r="BO20" s="593"/>
      <c r="BP20" s="573"/>
      <c r="BQ20" s="722"/>
      <c r="BR20" s="723"/>
      <c r="BS20" s="725"/>
      <c r="BT20" s="723"/>
      <c r="BU20" s="725"/>
      <c r="BV20" s="723"/>
    </row>
    <row r="21" spans="1:74" ht="18.75" customHeight="1" x14ac:dyDescent="0.3">
      <c r="A21" s="299">
        <f>RANK(F21,F$5:F$53,0)</f>
        <v>17</v>
      </c>
      <c r="B21" s="95" t="s">
        <v>192</v>
      </c>
      <c r="C21" s="21">
        <v>2007</v>
      </c>
      <c r="D21" s="66" t="s">
        <v>14</v>
      </c>
      <c r="E21" s="102" t="s">
        <v>84</v>
      </c>
      <c r="F21" s="123">
        <f>AH21+AJ21+AL21+BL21+BN21+BP21</f>
        <v>762</v>
      </c>
      <c r="G21" s="115"/>
      <c r="H21" s="134"/>
      <c r="I21" s="86"/>
      <c r="J21" s="134"/>
      <c r="K21" s="86"/>
      <c r="L21" s="134"/>
      <c r="M21" s="88"/>
      <c r="N21" s="134"/>
      <c r="O21" s="86"/>
      <c r="P21" s="134"/>
      <c r="Q21" s="86"/>
      <c r="R21" s="134"/>
      <c r="S21" s="84"/>
      <c r="T21" s="281"/>
      <c r="U21" s="88"/>
      <c r="V21" s="258"/>
      <c r="W21" s="88"/>
      <c r="X21" s="259"/>
      <c r="Y21" s="88"/>
      <c r="Z21" s="256"/>
      <c r="AA21" s="115"/>
      <c r="AB21" s="134"/>
      <c r="AC21" s="88"/>
      <c r="AD21" s="263"/>
      <c r="AE21" s="88"/>
      <c r="AF21" s="265"/>
      <c r="AG21" s="115">
        <v>65.3</v>
      </c>
      <c r="AH21" s="320">
        <v>153</v>
      </c>
      <c r="AI21" s="321">
        <v>65.099999999999994</v>
      </c>
      <c r="AJ21" s="320">
        <v>151</v>
      </c>
      <c r="AK21" s="321">
        <v>66.599999999999994</v>
      </c>
      <c r="AL21" s="320">
        <v>116</v>
      </c>
      <c r="AM21" s="84"/>
      <c r="AN21" s="401"/>
      <c r="AO21" s="86"/>
      <c r="AP21" s="417"/>
      <c r="AQ21" s="86"/>
      <c r="AR21" s="426"/>
      <c r="AS21" s="439"/>
      <c r="AT21" s="440"/>
      <c r="AU21" s="441"/>
      <c r="AV21" s="440"/>
      <c r="AW21" s="441"/>
      <c r="AX21" s="440"/>
      <c r="AY21" s="496"/>
      <c r="AZ21" s="497"/>
      <c r="BA21" s="498"/>
      <c r="BB21" s="497"/>
      <c r="BC21" s="498"/>
      <c r="BD21" s="497"/>
      <c r="BE21" s="496"/>
      <c r="BF21" s="497"/>
      <c r="BG21" s="498"/>
      <c r="BH21" s="497"/>
      <c r="BI21" s="498"/>
      <c r="BJ21" s="497"/>
      <c r="BK21" s="592">
        <v>61.2</v>
      </c>
      <c r="BL21" s="573">
        <v>112</v>
      </c>
      <c r="BM21" s="593">
        <v>62.8</v>
      </c>
      <c r="BN21" s="573">
        <v>128</v>
      </c>
      <c r="BO21" s="593">
        <v>65.2</v>
      </c>
      <c r="BP21" s="573">
        <v>102</v>
      </c>
      <c r="BQ21" s="722"/>
      <c r="BR21" s="723"/>
      <c r="BS21" s="725"/>
      <c r="BT21" s="723"/>
      <c r="BU21" s="725"/>
      <c r="BV21" s="723"/>
    </row>
    <row r="22" spans="1:74" ht="18.75" customHeight="1" x14ac:dyDescent="0.3">
      <c r="A22" s="487">
        <f>RANK(F22,F$5:F$53,0)</f>
        <v>18</v>
      </c>
      <c r="B22" s="97" t="s">
        <v>113</v>
      </c>
      <c r="C22" s="21" t="s">
        <v>101</v>
      </c>
      <c r="D22" s="66" t="s">
        <v>87</v>
      </c>
      <c r="E22" s="102" t="s">
        <v>48</v>
      </c>
      <c r="F22" s="123">
        <f>T22+V22+AN22+AP22+AR22+BL22</f>
        <v>756</v>
      </c>
      <c r="G22" s="115"/>
      <c r="H22" s="134"/>
      <c r="I22" s="86"/>
      <c r="J22" s="140"/>
      <c r="K22" s="86"/>
      <c r="L22" s="140"/>
      <c r="M22" s="88"/>
      <c r="N22" s="134"/>
      <c r="O22" s="86"/>
      <c r="P22" s="140"/>
      <c r="Q22" s="86"/>
      <c r="R22" s="140"/>
      <c r="S22" s="84">
        <v>61.7</v>
      </c>
      <c r="T22" s="134">
        <v>117</v>
      </c>
      <c r="U22" s="88">
        <v>62</v>
      </c>
      <c r="V22" s="134">
        <v>120</v>
      </c>
      <c r="W22" s="306" t="s">
        <v>120</v>
      </c>
      <c r="X22" s="305" t="s">
        <v>57</v>
      </c>
      <c r="Y22" s="88"/>
      <c r="Z22" s="246"/>
      <c r="AA22" s="115"/>
      <c r="AB22" s="85"/>
      <c r="AC22" s="88"/>
      <c r="AD22" s="85"/>
      <c r="AE22" s="88"/>
      <c r="AF22" s="85"/>
      <c r="AG22" s="115"/>
      <c r="AH22" s="320"/>
      <c r="AI22" s="321"/>
      <c r="AJ22" s="320"/>
      <c r="AK22" s="321"/>
      <c r="AL22" s="320"/>
      <c r="AM22" s="115">
        <v>64.099999999999994</v>
      </c>
      <c r="AN22" s="134">
        <v>141</v>
      </c>
      <c r="AO22" s="86">
        <v>65.3</v>
      </c>
      <c r="AP22" s="134">
        <v>153</v>
      </c>
      <c r="AQ22" s="86">
        <v>65.900000000000006</v>
      </c>
      <c r="AR22" s="134">
        <v>109</v>
      </c>
      <c r="AS22" s="443"/>
      <c r="AT22" s="440"/>
      <c r="AU22" s="441"/>
      <c r="AV22" s="440"/>
      <c r="AW22" s="441"/>
      <c r="AX22" s="440"/>
      <c r="AY22" s="500"/>
      <c r="AZ22" s="497"/>
      <c r="BA22" s="498"/>
      <c r="BB22" s="497"/>
      <c r="BC22" s="498"/>
      <c r="BD22" s="497"/>
      <c r="BE22" s="500"/>
      <c r="BF22" s="497"/>
      <c r="BG22" s="498"/>
      <c r="BH22" s="497"/>
      <c r="BI22" s="498"/>
      <c r="BJ22" s="497"/>
      <c r="BK22" s="595">
        <v>61.6</v>
      </c>
      <c r="BL22" s="134">
        <v>116</v>
      </c>
      <c r="BM22" s="593">
        <v>60.5</v>
      </c>
      <c r="BN22" s="573">
        <v>105</v>
      </c>
      <c r="BO22" s="593">
        <v>63.7</v>
      </c>
      <c r="BP22" s="573">
        <v>87</v>
      </c>
      <c r="BQ22" s="747"/>
      <c r="BR22" s="723"/>
      <c r="BS22" s="725"/>
      <c r="BT22" s="723"/>
      <c r="BU22" s="725"/>
      <c r="BV22" s="723"/>
    </row>
    <row r="23" spans="1:74" ht="18.75" customHeight="1" x14ac:dyDescent="0.3">
      <c r="A23" s="299">
        <f>RANK(F23,F$5:F$53,0)</f>
        <v>19</v>
      </c>
      <c r="B23" s="95" t="s">
        <v>214</v>
      </c>
      <c r="C23" s="21">
        <v>2010</v>
      </c>
      <c r="D23" s="66" t="s">
        <v>87</v>
      </c>
      <c r="E23" s="102" t="s">
        <v>48</v>
      </c>
      <c r="F23" s="123">
        <f>AN23+AP23+BL23+BN23+BP23</f>
        <v>691</v>
      </c>
      <c r="G23" s="115"/>
      <c r="H23" s="134"/>
      <c r="I23" s="86"/>
      <c r="J23" s="140"/>
      <c r="K23" s="86"/>
      <c r="L23" s="140"/>
      <c r="M23" s="88"/>
      <c r="N23" s="134"/>
      <c r="O23" s="86"/>
      <c r="P23" s="140"/>
      <c r="Q23" s="86"/>
      <c r="R23" s="140"/>
      <c r="S23" s="84"/>
      <c r="T23" s="281"/>
      <c r="U23" s="88"/>
      <c r="V23" s="268"/>
      <c r="W23" s="306"/>
      <c r="X23" s="305"/>
      <c r="Y23" s="88"/>
      <c r="Z23" s="246"/>
      <c r="AA23" s="115"/>
      <c r="AB23" s="85"/>
      <c r="AC23" s="88"/>
      <c r="AD23" s="85"/>
      <c r="AE23" s="88"/>
      <c r="AF23" s="85"/>
      <c r="AG23" s="115"/>
      <c r="AH23" s="320"/>
      <c r="AI23" s="321"/>
      <c r="AJ23" s="320"/>
      <c r="AK23" s="321"/>
      <c r="AL23" s="320"/>
      <c r="AM23" s="115">
        <v>65.599999999999994</v>
      </c>
      <c r="AN23" s="401">
        <v>156</v>
      </c>
      <c r="AO23" s="86">
        <v>62.9</v>
      </c>
      <c r="AP23" s="417">
        <v>129</v>
      </c>
      <c r="AQ23" s="86"/>
      <c r="AR23" s="426"/>
      <c r="AS23" s="443"/>
      <c r="AT23" s="440"/>
      <c r="AU23" s="441"/>
      <c r="AV23" s="440"/>
      <c r="AW23" s="441"/>
      <c r="AX23" s="440"/>
      <c r="AY23" s="500"/>
      <c r="AZ23" s="497"/>
      <c r="BA23" s="498"/>
      <c r="BB23" s="497"/>
      <c r="BC23" s="498"/>
      <c r="BD23" s="497"/>
      <c r="BE23" s="500"/>
      <c r="BF23" s="497"/>
      <c r="BG23" s="498"/>
      <c r="BH23" s="497"/>
      <c r="BI23" s="498"/>
      <c r="BJ23" s="497"/>
      <c r="BK23" s="595">
        <v>64.7</v>
      </c>
      <c r="BL23" s="573">
        <v>147</v>
      </c>
      <c r="BM23" s="593">
        <v>64.5</v>
      </c>
      <c r="BN23" s="573">
        <v>145</v>
      </c>
      <c r="BO23" s="593">
        <v>66.400000000000006</v>
      </c>
      <c r="BP23" s="573">
        <v>114</v>
      </c>
      <c r="BQ23" s="747"/>
      <c r="BR23" s="723"/>
      <c r="BS23" s="725"/>
      <c r="BT23" s="723"/>
      <c r="BU23" s="725"/>
      <c r="BV23" s="723"/>
    </row>
    <row r="24" spans="1:74" ht="18.75" customHeight="1" x14ac:dyDescent="0.3">
      <c r="A24" s="299">
        <f>RANK(F24,F$5:F$53,0)</f>
        <v>20</v>
      </c>
      <c r="B24" s="95" t="s">
        <v>171</v>
      </c>
      <c r="C24" s="21">
        <v>2009</v>
      </c>
      <c r="D24" s="66" t="s">
        <v>87</v>
      </c>
      <c r="E24" s="102" t="s">
        <v>96</v>
      </c>
      <c r="F24" s="123">
        <f>V24+X24+Z24+AN24+AP24</f>
        <v>682</v>
      </c>
      <c r="G24" s="115"/>
      <c r="H24" s="268"/>
      <c r="I24" s="86"/>
      <c r="J24" s="258"/>
      <c r="K24" s="86"/>
      <c r="L24" s="134"/>
      <c r="M24" s="88"/>
      <c r="N24" s="268"/>
      <c r="O24" s="86"/>
      <c r="P24" s="258"/>
      <c r="Q24" s="86"/>
      <c r="R24" s="134"/>
      <c r="S24" s="84"/>
      <c r="T24" s="281"/>
      <c r="U24" s="88">
        <v>65.099999999999994</v>
      </c>
      <c r="V24" s="304">
        <v>151</v>
      </c>
      <c r="W24" s="88">
        <v>64.3</v>
      </c>
      <c r="X24" s="304">
        <v>143</v>
      </c>
      <c r="Y24" s="88">
        <v>65.900000000000006</v>
      </c>
      <c r="Z24" s="265">
        <v>109</v>
      </c>
      <c r="AA24" s="115"/>
      <c r="AB24" s="85"/>
      <c r="AC24" s="88"/>
      <c r="AD24" s="85"/>
      <c r="AE24" s="88"/>
      <c r="AF24" s="85"/>
      <c r="AG24" s="115"/>
      <c r="AH24" s="320"/>
      <c r="AI24" s="321"/>
      <c r="AJ24" s="320"/>
      <c r="AK24" s="321"/>
      <c r="AL24" s="320"/>
      <c r="AM24" s="84">
        <v>64.2</v>
      </c>
      <c r="AN24" s="401">
        <v>142</v>
      </c>
      <c r="AO24" s="86">
        <v>63.7</v>
      </c>
      <c r="AP24" s="417">
        <v>137</v>
      </c>
      <c r="AQ24" s="86"/>
      <c r="AR24" s="426"/>
      <c r="AS24" s="439"/>
      <c r="AT24" s="440"/>
      <c r="AU24" s="441"/>
      <c r="AV24" s="440"/>
      <c r="AW24" s="441"/>
      <c r="AX24" s="440"/>
      <c r="AY24" s="496"/>
      <c r="AZ24" s="497"/>
      <c r="BA24" s="498"/>
      <c r="BB24" s="497"/>
      <c r="BC24" s="498"/>
      <c r="BD24" s="497"/>
      <c r="BE24" s="496"/>
      <c r="BF24" s="497"/>
      <c r="BG24" s="498"/>
      <c r="BH24" s="497"/>
      <c r="BI24" s="498"/>
      <c r="BJ24" s="497"/>
      <c r="BK24" s="592"/>
      <c r="BL24" s="573"/>
      <c r="BM24" s="593"/>
      <c r="BN24" s="573"/>
      <c r="BO24" s="593"/>
      <c r="BP24" s="573"/>
      <c r="BQ24" s="722"/>
      <c r="BR24" s="723"/>
      <c r="BS24" s="725"/>
      <c r="BT24" s="723"/>
      <c r="BU24" s="725"/>
      <c r="BV24" s="723"/>
    </row>
    <row r="25" spans="1:74" ht="18.75" customHeight="1" x14ac:dyDescent="0.3">
      <c r="A25" s="299">
        <f>RANK(F25,F$5:F$53,0)</f>
        <v>21</v>
      </c>
      <c r="B25" s="95" t="s">
        <v>170</v>
      </c>
      <c r="C25" s="21">
        <v>2010</v>
      </c>
      <c r="D25" s="66" t="s">
        <v>87</v>
      </c>
      <c r="E25" s="102" t="s">
        <v>75</v>
      </c>
      <c r="F25" s="123">
        <f>V25+X25+Z25+AH25+AJ25+AL25</f>
        <v>623</v>
      </c>
      <c r="G25" s="115"/>
      <c r="H25" s="268"/>
      <c r="I25" s="86"/>
      <c r="J25" s="258"/>
      <c r="K25" s="86"/>
      <c r="L25" s="134"/>
      <c r="M25" s="88"/>
      <c r="N25" s="268"/>
      <c r="O25" s="86"/>
      <c r="P25" s="258"/>
      <c r="Q25" s="86"/>
      <c r="R25" s="134"/>
      <c r="S25" s="84"/>
      <c r="T25" s="281"/>
      <c r="U25" s="88">
        <v>65.7</v>
      </c>
      <c r="V25" s="304">
        <v>157</v>
      </c>
      <c r="W25" s="88">
        <v>63.7</v>
      </c>
      <c r="X25" s="304">
        <v>137</v>
      </c>
      <c r="Y25" s="88">
        <v>66.3</v>
      </c>
      <c r="Z25" s="265">
        <v>113</v>
      </c>
      <c r="AA25" s="115"/>
      <c r="AB25" s="85"/>
      <c r="AC25" s="88"/>
      <c r="AD25" s="85"/>
      <c r="AE25" s="88"/>
      <c r="AF25" s="85"/>
      <c r="AG25" s="115">
        <v>58.7</v>
      </c>
      <c r="AH25" s="320">
        <v>87</v>
      </c>
      <c r="AI25" s="321">
        <v>62.9</v>
      </c>
      <c r="AJ25" s="320">
        <v>129</v>
      </c>
      <c r="AK25" s="321">
        <v>62.1</v>
      </c>
      <c r="AL25" s="320">
        <v>0</v>
      </c>
      <c r="AM25" s="191" t="s">
        <v>232</v>
      </c>
      <c r="AN25" s="402" t="s">
        <v>57</v>
      </c>
      <c r="AO25" s="86"/>
      <c r="AP25" s="417"/>
      <c r="AQ25" s="86"/>
      <c r="AR25" s="426"/>
      <c r="AS25" s="444"/>
      <c r="AT25" s="445"/>
      <c r="AU25" s="441"/>
      <c r="AV25" s="440"/>
      <c r="AW25" s="441"/>
      <c r="AX25" s="440"/>
      <c r="AY25" s="444"/>
      <c r="AZ25" s="501"/>
      <c r="BA25" s="498"/>
      <c r="BB25" s="497"/>
      <c r="BC25" s="498"/>
      <c r="BD25" s="497"/>
      <c r="BE25" s="444"/>
      <c r="BF25" s="501"/>
      <c r="BG25" s="498"/>
      <c r="BH25" s="497"/>
      <c r="BI25" s="498"/>
      <c r="BJ25" s="497"/>
      <c r="BK25" s="444"/>
      <c r="BL25" s="596"/>
      <c r="BM25" s="593"/>
      <c r="BN25" s="573"/>
      <c r="BO25" s="593"/>
      <c r="BP25" s="573"/>
      <c r="BQ25" s="444"/>
      <c r="BR25" s="748"/>
      <c r="BS25" s="725"/>
      <c r="BT25" s="723"/>
      <c r="BU25" s="725"/>
      <c r="BV25" s="723"/>
    </row>
    <row r="26" spans="1:74" ht="18.75" customHeight="1" x14ac:dyDescent="0.3">
      <c r="A26" s="299">
        <f>RANK(F26,F$5:F$53,0)</f>
        <v>22</v>
      </c>
      <c r="B26" s="95" t="s">
        <v>173</v>
      </c>
      <c r="C26" s="21">
        <v>2009</v>
      </c>
      <c r="D26" s="66" t="s">
        <v>87</v>
      </c>
      <c r="E26" s="102" t="s">
        <v>70</v>
      </c>
      <c r="F26" s="123">
        <f>V26+X26+Z26+AH26+AJ26</f>
        <v>604</v>
      </c>
      <c r="G26" s="115"/>
      <c r="H26" s="268"/>
      <c r="I26" s="86"/>
      <c r="J26" s="258"/>
      <c r="K26" s="86"/>
      <c r="L26" s="134"/>
      <c r="M26" s="88"/>
      <c r="N26" s="268"/>
      <c r="O26" s="86"/>
      <c r="P26" s="258"/>
      <c r="Q26" s="86"/>
      <c r="R26" s="134"/>
      <c r="S26" s="84"/>
      <c r="T26" s="281"/>
      <c r="U26" s="88">
        <v>63.7</v>
      </c>
      <c r="V26" s="304">
        <v>137</v>
      </c>
      <c r="W26" s="88">
        <v>62.2</v>
      </c>
      <c r="X26" s="304">
        <v>122</v>
      </c>
      <c r="Y26" s="88">
        <v>66.400000000000006</v>
      </c>
      <c r="Z26" s="265">
        <v>114</v>
      </c>
      <c r="AA26" s="115"/>
      <c r="AB26" s="85"/>
      <c r="AC26" s="88"/>
      <c r="AD26" s="85"/>
      <c r="AE26" s="88"/>
      <c r="AF26" s="85"/>
      <c r="AG26" s="115">
        <v>63.2</v>
      </c>
      <c r="AH26" s="320">
        <v>132</v>
      </c>
      <c r="AI26" s="321">
        <v>59.9</v>
      </c>
      <c r="AJ26" s="320">
        <v>99</v>
      </c>
      <c r="AK26" s="321"/>
      <c r="AL26" s="320"/>
      <c r="AM26" s="84"/>
      <c r="AN26" s="401"/>
      <c r="AO26" s="86"/>
      <c r="AP26" s="417"/>
      <c r="AQ26" s="86"/>
      <c r="AR26" s="426"/>
      <c r="AS26" s="439"/>
      <c r="AT26" s="440"/>
      <c r="AU26" s="441"/>
      <c r="AV26" s="440"/>
      <c r="AW26" s="441"/>
      <c r="AX26" s="440"/>
      <c r="AY26" s="496"/>
      <c r="AZ26" s="497"/>
      <c r="BA26" s="498"/>
      <c r="BB26" s="497"/>
      <c r="BC26" s="498"/>
      <c r="BD26" s="497"/>
      <c r="BE26" s="496"/>
      <c r="BF26" s="497"/>
      <c r="BG26" s="498"/>
      <c r="BH26" s="497"/>
      <c r="BI26" s="498"/>
      <c r="BJ26" s="497"/>
      <c r="BK26" s="592"/>
      <c r="BL26" s="573"/>
      <c r="BM26" s="593"/>
      <c r="BN26" s="573"/>
      <c r="BO26" s="593"/>
      <c r="BP26" s="573"/>
      <c r="BQ26" s="722"/>
      <c r="BR26" s="723"/>
      <c r="BS26" s="725"/>
      <c r="BT26" s="723"/>
      <c r="BU26" s="725"/>
      <c r="BV26" s="723"/>
    </row>
    <row r="27" spans="1:74" ht="18.75" customHeight="1" x14ac:dyDescent="0.3">
      <c r="A27" s="299">
        <f>RANK(F27,F$5:F$53,0)</f>
        <v>23</v>
      </c>
      <c r="B27" s="95" t="s">
        <v>109</v>
      </c>
      <c r="C27" s="21" t="s">
        <v>110</v>
      </c>
      <c r="D27" s="66" t="s">
        <v>87</v>
      </c>
      <c r="E27" s="102" t="s">
        <v>48</v>
      </c>
      <c r="F27" s="123">
        <f>T27+V27+X27+Z27</f>
        <v>547</v>
      </c>
      <c r="G27" s="115"/>
      <c r="H27" s="134"/>
      <c r="I27" s="86"/>
      <c r="J27" s="85"/>
      <c r="K27" s="86"/>
      <c r="L27" s="85"/>
      <c r="M27" s="88"/>
      <c r="N27" s="134"/>
      <c r="O27" s="86"/>
      <c r="P27" s="85"/>
      <c r="Q27" s="86"/>
      <c r="R27" s="85"/>
      <c r="S27" s="84">
        <v>62.7</v>
      </c>
      <c r="T27" s="281">
        <v>127</v>
      </c>
      <c r="U27" s="88">
        <v>64.5</v>
      </c>
      <c r="V27" s="268">
        <v>145</v>
      </c>
      <c r="W27" s="88">
        <v>65.7</v>
      </c>
      <c r="X27" s="198">
        <v>157</v>
      </c>
      <c r="Y27" s="88">
        <v>66.8</v>
      </c>
      <c r="Z27" s="246">
        <v>118</v>
      </c>
      <c r="AA27" s="84"/>
      <c r="AB27" s="85"/>
      <c r="AC27" s="86"/>
      <c r="AD27" s="85"/>
      <c r="AE27" s="86"/>
      <c r="AF27" s="85"/>
      <c r="AG27" s="84"/>
      <c r="AH27" s="320"/>
      <c r="AI27" s="321"/>
      <c r="AJ27" s="320"/>
      <c r="AK27" s="321"/>
      <c r="AL27" s="320"/>
      <c r="AM27" s="84"/>
      <c r="AN27" s="401"/>
      <c r="AO27" s="86"/>
      <c r="AP27" s="417"/>
      <c r="AQ27" s="86"/>
      <c r="AR27" s="426"/>
      <c r="AS27" s="439"/>
      <c r="AT27" s="440"/>
      <c r="AU27" s="441"/>
      <c r="AV27" s="440"/>
      <c r="AW27" s="441"/>
      <c r="AX27" s="440"/>
      <c r="AY27" s="496"/>
      <c r="AZ27" s="497"/>
      <c r="BA27" s="498"/>
      <c r="BB27" s="497"/>
      <c r="BC27" s="498"/>
      <c r="BD27" s="497"/>
      <c r="BE27" s="496"/>
      <c r="BF27" s="497"/>
      <c r="BG27" s="498"/>
      <c r="BH27" s="497"/>
      <c r="BI27" s="498"/>
      <c r="BJ27" s="497"/>
      <c r="BK27" s="592"/>
      <c r="BL27" s="573"/>
      <c r="BM27" s="593"/>
      <c r="BN27" s="573"/>
      <c r="BO27" s="593"/>
      <c r="BP27" s="573"/>
      <c r="BQ27" s="722"/>
      <c r="BR27" s="723"/>
      <c r="BS27" s="725"/>
      <c r="BT27" s="723"/>
      <c r="BU27" s="725"/>
      <c r="BV27" s="723"/>
    </row>
    <row r="28" spans="1:74" ht="18.75" customHeight="1" x14ac:dyDescent="0.3">
      <c r="A28" s="299">
        <f>RANK(F28,F$5:F$53,0)</f>
        <v>23</v>
      </c>
      <c r="B28" s="95" t="s">
        <v>169</v>
      </c>
      <c r="C28" s="21">
        <v>2009</v>
      </c>
      <c r="D28" s="66" t="s">
        <v>87</v>
      </c>
      <c r="E28" s="102" t="s">
        <v>96</v>
      </c>
      <c r="F28" s="123">
        <f>V28+X28+Z28+AN28</f>
        <v>547</v>
      </c>
      <c r="G28" s="115"/>
      <c r="H28" s="268"/>
      <c r="I28" s="86"/>
      <c r="J28" s="258"/>
      <c r="K28" s="86"/>
      <c r="L28" s="134"/>
      <c r="M28" s="88"/>
      <c r="N28" s="268"/>
      <c r="O28" s="86"/>
      <c r="P28" s="258"/>
      <c r="Q28" s="86"/>
      <c r="R28" s="134"/>
      <c r="S28" s="84"/>
      <c r="T28" s="281"/>
      <c r="U28" s="88">
        <v>67.099999999999994</v>
      </c>
      <c r="V28" s="304">
        <v>171</v>
      </c>
      <c r="W28" s="88">
        <v>67.3</v>
      </c>
      <c r="X28" s="304">
        <v>173</v>
      </c>
      <c r="Y28" s="88">
        <v>66</v>
      </c>
      <c r="Z28" s="265">
        <v>110</v>
      </c>
      <c r="AA28" s="115"/>
      <c r="AB28" s="85"/>
      <c r="AC28" s="88"/>
      <c r="AD28" s="85"/>
      <c r="AE28" s="88"/>
      <c r="AF28" s="85"/>
      <c r="AG28" s="115"/>
      <c r="AH28" s="320"/>
      <c r="AI28" s="321"/>
      <c r="AJ28" s="320"/>
      <c r="AK28" s="321"/>
      <c r="AL28" s="320"/>
      <c r="AM28" s="84">
        <v>59.3</v>
      </c>
      <c r="AN28" s="401">
        <v>93</v>
      </c>
      <c r="AO28" s="86"/>
      <c r="AP28" s="417"/>
      <c r="AQ28" s="86"/>
      <c r="AR28" s="426"/>
      <c r="AS28" s="439"/>
      <c r="AT28" s="440"/>
      <c r="AU28" s="441"/>
      <c r="AV28" s="440"/>
      <c r="AW28" s="441"/>
      <c r="AX28" s="440"/>
      <c r="AY28" s="496"/>
      <c r="AZ28" s="497"/>
      <c r="BA28" s="498"/>
      <c r="BB28" s="497"/>
      <c r="BC28" s="498"/>
      <c r="BD28" s="497"/>
      <c r="BE28" s="496"/>
      <c r="BF28" s="497"/>
      <c r="BG28" s="498"/>
      <c r="BH28" s="497"/>
      <c r="BI28" s="498"/>
      <c r="BJ28" s="497"/>
      <c r="BK28" s="592"/>
      <c r="BL28" s="573"/>
      <c r="BM28" s="593"/>
      <c r="BN28" s="573"/>
      <c r="BO28" s="593"/>
      <c r="BP28" s="573"/>
      <c r="BQ28" s="722"/>
      <c r="BR28" s="723"/>
      <c r="BS28" s="725"/>
      <c r="BT28" s="723"/>
      <c r="BU28" s="725"/>
      <c r="BV28" s="723"/>
    </row>
    <row r="29" spans="1:74" ht="18.75" customHeight="1" x14ac:dyDescent="0.3">
      <c r="A29" s="299">
        <f>RANK(F29,F$5:F$53,0)</f>
        <v>25</v>
      </c>
      <c r="B29" s="95" t="s">
        <v>211</v>
      </c>
      <c r="C29" s="21">
        <v>2011</v>
      </c>
      <c r="D29" s="66" t="s">
        <v>87</v>
      </c>
      <c r="E29" s="102" t="s">
        <v>48</v>
      </c>
      <c r="F29" s="123">
        <f>AN29+BL29+BN29+BP29</f>
        <v>507</v>
      </c>
      <c r="G29" s="115"/>
      <c r="H29" s="134"/>
      <c r="I29" s="86"/>
      <c r="J29" s="140"/>
      <c r="K29" s="86"/>
      <c r="L29" s="140"/>
      <c r="M29" s="88"/>
      <c r="N29" s="134"/>
      <c r="O29" s="86"/>
      <c r="P29" s="140"/>
      <c r="Q29" s="86"/>
      <c r="R29" s="140"/>
      <c r="S29" s="84"/>
      <c r="T29" s="281"/>
      <c r="U29" s="88"/>
      <c r="V29" s="268"/>
      <c r="W29" s="306"/>
      <c r="X29" s="305"/>
      <c r="Y29" s="88"/>
      <c r="Z29" s="246"/>
      <c r="AA29" s="115"/>
      <c r="AB29" s="85"/>
      <c r="AC29" s="88"/>
      <c r="AD29" s="85"/>
      <c r="AE29" s="88"/>
      <c r="AF29" s="85"/>
      <c r="AG29" s="115"/>
      <c r="AH29" s="320"/>
      <c r="AI29" s="321"/>
      <c r="AJ29" s="320"/>
      <c r="AK29" s="321"/>
      <c r="AL29" s="320"/>
      <c r="AM29" s="115">
        <v>59.4</v>
      </c>
      <c r="AN29" s="401">
        <v>94</v>
      </c>
      <c r="AO29" s="86"/>
      <c r="AP29" s="417"/>
      <c r="AQ29" s="86"/>
      <c r="AR29" s="426"/>
      <c r="AS29" s="443"/>
      <c r="AT29" s="440"/>
      <c r="AU29" s="441"/>
      <c r="AV29" s="440"/>
      <c r="AW29" s="441"/>
      <c r="AX29" s="440"/>
      <c r="AY29" s="500"/>
      <c r="AZ29" s="497"/>
      <c r="BA29" s="498"/>
      <c r="BB29" s="497"/>
      <c r="BC29" s="498"/>
      <c r="BD29" s="497"/>
      <c r="BE29" s="500"/>
      <c r="BF29" s="497"/>
      <c r="BG29" s="498"/>
      <c r="BH29" s="497"/>
      <c r="BI29" s="498"/>
      <c r="BJ29" s="497"/>
      <c r="BK29" s="595">
        <v>63.9</v>
      </c>
      <c r="BL29" s="573">
        <v>139</v>
      </c>
      <c r="BM29" s="593">
        <v>64.7</v>
      </c>
      <c r="BN29" s="573">
        <v>147</v>
      </c>
      <c r="BO29" s="593">
        <v>67.7</v>
      </c>
      <c r="BP29" s="573">
        <v>127</v>
      </c>
      <c r="BQ29" s="747"/>
      <c r="BR29" s="723"/>
      <c r="BS29" s="725"/>
      <c r="BT29" s="723"/>
      <c r="BU29" s="725"/>
      <c r="BV29" s="723"/>
    </row>
    <row r="30" spans="1:74" ht="18.75" customHeight="1" x14ac:dyDescent="0.3">
      <c r="A30" s="388">
        <f>RANK(F30,F$5:F$53,0)</f>
        <v>26</v>
      </c>
      <c r="B30" s="97" t="s">
        <v>251</v>
      </c>
      <c r="C30" s="21">
        <v>2009</v>
      </c>
      <c r="D30" s="66" t="s">
        <v>14</v>
      </c>
      <c r="E30" s="102" t="s">
        <v>75</v>
      </c>
      <c r="F30" s="123">
        <f>AZ30+BB30+BD30+BL30</f>
        <v>505</v>
      </c>
      <c r="G30" s="115"/>
      <c r="H30" s="134"/>
      <c r="I30" s="86"/>
      <c r="J30" s="140"/>
      <c r="K30" s="86"/>
      <c r="L30" s="140"/>
      <c r="M30" s="88"/>
      <c r="N30" s="134"/>
      <c r="O30" s="86"/>
      <c r="P30" s="140"/>
      <c r="Q30" s="86"/>
      <c r="R30" s="140"/>
      <c r="S30" s="84"/>
      <c r="T30" s="281"/>
      <c r="U30" s="88"/>
      <c r="V30" s="268"/>
      <c r="W30" s="306"/>
      <c r="X30" s="305"/>
      <c r="Y30" s="88"/>
      <c r="Z30" s="246"/>
      <c r="AA30" s="115"/>
      <c r="AB30" s="85"/>
      <c r="AC30" s="88"/>
      <c r="AD30" s="85"/>
      <c r="AE30" s="88"/>
      <c r="AF30" s="85"/>
      <c r="AG30" s="115"/>
      <c r="AH30" s="320"/>
      <c r="AI30" s="321"/>
      <c r="AJ30" s="320"/>
      <c r="AK30" s="321"/>
      <c r="AL30" s="320"/>
      <c r="AM30" s="115"/>
      <c r="AN30" s="401"/>
      <c r="AO30" s="86"/>
      <c r="AP30" s="417"/>
      <c r="AQ30" s="86"/>
      <c r="AR30" s="426"/>
      <c r="AS30" s="443"/>
      <c r="AT30" s="440"/>
      <c r="AU30" s="441"/>
      <c r="AV30" s="440"/>
      <c r="AW30" s="441"/>
      <c r="AX30" s="440"/>
      <c r="AY30" s="500">
        <v>64.2</v>
      </c>
      <c r="AZ30" s="497">
        <v>142</v>
      </c>
      <c r="BA30" s="498">
        <v>64.3</v>
      </c>
      <c r="BB30" s="497">
        <v>143</v>
      </c>
      <c r="BC30" s="498">
        <v>66.099999999999994</v>
      </c>
      <c r="BD30" s="497">
        <v>111</v>
      </c>
      <c r="BE30" s="500"/>
      <c r="BF30" s="497"/>
      <c r="BG30" s="498"/>
      <c r="BH30" s="497"/>
      <c r="BI30" s="498"/>
      <c r="BJ30" s="497"/>
      <c r="BK30" s="595">
        <v>60.9</v>
      </c>
      <c r="BL30" s="573">
        <v>109</v>
      </c>
      <c r="BM30" s="593">
        <v>56</v>
      </c>
      <c r="BN30" s="573">
        <v>0</v>
      </c>
      <c r="BO30" s="593"/>
      <c r="BP30" s="573"/>
      <c r="BQ30" s="747"/>
      <c r="BR30" s="723"/>
      <c r="BS30" s="725"/>
      <c r="BT30" s="723"/>
      <c r="BU30" s="725"/>
      <c r="BV30" s="723"/>
    </row>
    <row r="31" spans="1:74" ht="18.75" customHeight="1" x14ac:dyDescent="0.3">
      <c r="A31" s="388">
        <f>RANK(F31,F$5:F$53,0)</f>
        <v>27</v>
      </c>
      <c r="B31" s="95" t="s">
        <v>103</v>
      </c>
      <c r="C31" s="21" t="s">
        <v>101</v>
      </c>
      <c r="D31" s="66" t="s">
        <v>87</v>
      </c>
      <c r="E31" s="102" t="s">
        <v>48</v>
      </c>
      <c r="F31" s="123">
        <f>T31+AN31+AP31</f>
        <v>403</v>
      </c>
      <c r="G31" s="115"/>
      <c r="H31" s="134"/>
      <c r="I31" s="86"/>
      <c r="J31" s="134"/>
      <c r="K31" s="86"/>
      <c r="L31" s="256"/>
      <c r="M31" s="88"/>
      <c r="N31" s="134"/>
      <c r="O31" s="86"/>
      <c r="P31" s="134"/>
      <c r="Q31" s="86"/>
      <c r="R31" s="256"/>
      <c r="S31" s="84">
        <v>65.2</v>
      </c>
      <c r="T31" s="281">
        <v>152</v>
      </c>
      <c r="U31" s="88"/>
      <c r="V31" s="134"/>
      <c r="W31" s="88"/>
      <c r="X31" s="263"/>
      <c r="Y31" s="88"/>
      <c r="Z31" s="246"/>
      <c r="AA31" s="115"/>
      <c r="AB31" s="85"/>
      <c r="AC31" s="88"/>
      <c r="AD31" s="85"/>
      <c r="AE31" s="88"/>
      <c r="AF31" s="85"/>
      <c r="AG31" s="115"/>
      <c r="AH31" s="320"/>
      <c r="AI31" s="321"/>
      <c r="AJ31" s="320"/>
      <c r="AK31" s="321"/>
      <c r="AL31" s="320"/>
      <c r="AM31" s="115">
        <v>64.400000000000006</v>
      </c>
      <c r="AN31" s="401">
        <v>144</v>
      </c>
      <c r="AO31" s="86">
        <v>60.7</v>
      </c>
      <c r="AP31" s="417">
        <v>107</v>
      </c>
      <c r="AQ31" s="86"/>
      <c r="AR31" s="426"/>
      <c r="AS31" s="443"/>
      <c r="AT31" s="440"/>
      <c r="AU31" s="441"/>
      <c r="AV31" s="440"/>
      <c r="AW31" s="441"/>
      <c r="AX31" s="440"/>
      <c r="AY31" s="500"/>
      <c r="AZ31" s="497"/>
      <c r="BA31" s="498"/>
      <c r="BB31" s="497"/>
      <c r="BC31" s="498"/>
      <c r="BD31" s="497"/>
      <c r="BE31" s="500"/>
      <c r="BF31" s="497"/>
      <c r="BG31" s="498"/>
      <c r="BH31" s="497"/>
      <c r="BI31" s="498"/>
      <c r="BJ31" s="497"/>
      <c r="BK31" s="595"/>
      <c r="BL31" s="573"/>
      <c r="BM31" s="593"/>
      <c r="BN31" s="573"/>
      <c r="BO31" s="593"/>
      <c r="BP31" s="573"/>
      <c r="BQ31" s="747"/>
      <c r="BR31" s="723"/>
      <c r="BS31" s="725"/>
      <c r="BT31" s="723"/>
      <c r="BU31" s="725"/>
      <c r="BV31" s="723"/>
    </row>
    <row r="32" spans="1:74" ht="18.75" customHeight="1" x14ac:dyDescent="0.3">
      <c r="A32" s="388">
        <f>RANK(F32,F$5:F$53,0)</f>
        <v>28</v>
      </c>
      <c r="B32" s="97" t="s">
        <v>116</v>
      </c>
      <c r="C32" s="21" t="s">
        <v>101</v>
      </c>
      <c r="D32" s="66" t="s">
        <v>87</v>
      </c>
      <c r="E32" s="102" t="s">
        <v>48</v>
      </c>
      <c r="F32" s="123">
        <f>T32+AN32+AP32</f>
        <v>382</v>
      </c>
      <c r="G32" s="115"/>
      <c r="H32" s="140"/>
      <c r="I32" s="86"/>
      <c r="J32" s="140"/>
      <c r="K32" s="86"/>
      <c r="L32" s="85"/>
      <c r="M32" s="88"/>
      <c r="N32" s="140"/>
      <c r="O32" s="86"/>
      <c r="P32" s="140"/>
      <c r="Q32" s="86"/>
      <c r="R32" s="85"/>
      <c r="S32" s="84">
        <v>60.6</v>
      </c>
      <c r="T32" s="140">
        <v>106</v>
      </c>
      <c r="U32" s="88"/>
      <c r="V32" s="134"/>
      <c r="W32" s="88"/>
      <c r="X32" s="134"/>
      <c r="Y32" s="88"/>
      <c r="Z32" s="134"/>
      <c r="AA32" s="115"/>
      <c r="AB32" s="85"/>
      <c r="AC32" s="88"/>
      <c r="AD32" s="85"/>
      <c r="AE32" s="88"/>
      <c r="AF32" s="85"/>
      <c r="AG32" s="84"/>
      <c r="AH32" s="320"/>
      <c r="AI32" s="321"/>
      <c r="AJ32" s="320"/>
      <c r="AK32" s="321"/>
      <c r="AL32" s="320"/>
      <c r="AM32" s="115">
        <v>64</v>
      </c>
      <c r="AN32" s="401">
        <v>140</v>
      </c>
      <c r="AO32" s="86">
        <v>63.6</v>
      </c>
      <c r="AP32" s="417">
        <v>136</v>
      </c>
      <c r="AQ32" s="86"/>
      <c r="AR32" s="426"/>
      <c r="AS32" s="443"/>
      <c r="AT32" s="440"/>
      <c r="AU32" s="441"/>
      <c r="AV32" s="440"/>
      <c r="AW32" s="441"/>
      <c r="AX32" s="440"/>
      <c r="AY32" s="500"/>
      <c r="AZ32" s="497"/>
      <c r="BA32" s="498"/>
      <c r="BB32" s="497"/>
      <c r="BC32" s="498"/>
      <c r="BD32" s="497"/>
      <c r="BE32" s="500"/>
      <c r="BF32" s="497"/>
      <c r="BG32" s="498"/>
      <c r="BH32" s="497"/>
      <c r="BI32" s="498"/>
      <c r="BJ32" s="497"/>
      <c r="BK32" s="595"/>
      <c r="BL32" s="573"/>
      <c r="BM32" s="593"/>
      <c r="BN32" s="573"/>
      <c r="BO32" s="593"/>
      <c r="BP32" s="573"/>
      <c r="BQ32" s="747"/>
      <c r="BR32" s="723"/>
      <c r="BS32" s="725"/>
      <c r="BT32" s="723"/>
      <c r="BU32" s="725"/>
      <c r="BV32" s="723"/>
    </row>
    <row r="33" spans="1:74" ht="18.75" customHeight="1" x14ac:dyDescent="0.3">
      <c r="A33" s="299">
        <f>RANK(F33,F$5:F$53,0)</f>
        <v>29</v>
      </c>
      <c r="B33" s="97" t="s">
        <v>215</v>
      </c>
      <c r="C33" s="21">
        <v>2010</v>
      </c>
      <c r="D33" s="66" t="s">
        <v>87</v>
      </c>
      <c r="E33" s="102" t="s">
        <v>84</v>
      </c>
      <c r="F33" s="123">
        <f>AN33+AP33+AR33</f>
        <v>367</v>
      </c>
      <c r="G33" s="115"/>
      <c r="H33" s="134"/>
      <c r="I33" s="86"/>
      <c r="J33" s="140"/>
      <c r="K33" s="86"/>
      <c r="L33" s="140"/>
      <c r="M33" s="88"/>
      <c r="N33" s="134"/>
      <c r="O33" s="86"/>
      <c r="P33" s="140"/>
      <c r="Q33" s="86"/>
      <c r="R33" s="140"/>
      <c r="S33" s="84"/>
      <c r="T33" s="281"/>
      <c r="U33" s="88"/>
      <c r="V33" s="268"/>
      <c r="W33" s="306"/>
      <c r="X33" s="305"/>
      <c r="Y33" s="88"/>
      <c r="Z33" s="246"/>
      <c r="AA33" s="115"/>
      <c r="AB33" s="85"/>
      <c r="AC33" s="88"/>
      <c r="AD33" s="85"/>
      <c r="AE33" s="88"/>
      <c r="AF33" s="85"/>
      <c r="AG33" s="115"/>
      <c r="AH33" s="320"/>
      <c r="AI33" s="321"/>
      <c r="AJ33" s="320"/>
      <c r="AK33" s="321"/>
      <c r="AL33" s="320"/>
      <c r="AM33" s="115">
        <v>60.8</v>
      </c>
      <c r="AN33" s="401">
        <v>108</v>
      </c>
      <c r="AO33" s="86">
        <v>65.2</v>
      </c>
      <c r="AP33" s="417">
        <v>152</v>
      </c>
      <c r="AQ33" s="86">
        <v>65.7</v>
      </c>
      <c r="AR33" s="426">
        <v>107</v>
      </c>
      <c r="AS33" s="443"/>
      <c r="AT33" s="440"/>
      <c r="AU33" s="441"/>
      <c r="AV33" s="440"/>
      <c r="AW33" s="441"/>
      <c r="AX33" s="440"/>
      <c r="AY33" s="506" t="s">
        <v>120</v>
      </c>
      <c r="AZ33" s="501" t="s">
        <v>57</v>
      </c>
      <c r="BA33" s="498"/>
      <c r="BB33" s="497"/>
      <c r="BC33" s="498"/>
      <c r="BD33" s="497"/>
      <c r="BE33" s="506"/>
      <c r="BF33" s="501"/>
      <c r="BG33" s="498"/>
      <c r="BH33" s="497"/>
      <c r="BI33" s="498"/>
      <c r="BJ33" s="497"/>
      <c r="BK33" s="597"/>
      <c r="BL33" s="596"/>
      <c r="BM33" s="593"/>
      <c r="BN33" s="573"/>
      <c r="BO33" s="593"/>
      <c r="BP33" s="573"/>
      <c r="BQ33" s="749"/>
      <c r="BR33" s="748"/>
      <c r="BS33" s="725"/>
      <c r="BT33" s="723"/>
      <c r="BU33" s="725"/>
      <c r="BV33" s="723"/>
    </row>
    <row r="34" spans="1:74" ht="18.75" customHeight="1" x14ac:dyDescent="0.3">
      <c r="A34" s="388">
        <f>RANK(F34,F$5:F$53,0)</f>
        <v>30</v>
      </c>
      <c r="B34" s="95" t="s">
        <v>118</v>
      </c>
      <c r="C34" s="21" t="s">
        <v>101</v>
      </c>
      <c r="D34" s="66" t="s">
        <v>114</v>
      </c>
      <c r="E34" s="102" t="s">
        <v>48</v>
      </c>
      <c r="F34" s="123">
        <f>T34+V34+X34</f>
        <v>351</v>
      </c>
      <c r="G34" s="191"/>
      <c r="H34" s="192"/>
      <c r="I34" s="86"/>
      <c r="J34" s="134"/>
      <c r="K34" s="86"/>
      <c r="L34" s="134"/>
      <c r="M34" s="307"/>
      <c r="N34" s="192"/>
      <c r="O34" s="86"/>
      <c r="P34" s="134"/>
      <c r="Q34" s="86"/>
      <c r="R34" s="134"/>
      <c r="S34" s="84">
        <v>58.6</v>
      </c>
      <c r="T34" s="281">
        <v>86</v>
      </c>
      <c r="U34" s="88">
        <v>64.2</v>
      </c>
      <c r="V34" s="258">
        <v>142</v>
      </c>
      <c r="W34" s="88">
        <v>62.3</v>
      </c>
      <c r="X34" s="304">
        <v>123</v>
      </c>
      <c r="Y34" s="88"/>
      <c r="Z34" s="246"/>
      <c r="AA34" s="115"/>
      <c r="AB34" s="85"/>
      <c r="AC34" s="88"/>
      <c r="AD34" s="85"/>
      <c r="AE34" s="88"/>
      <c r="AF34" s="85"/>
      <c r="AG34" s="84"/>
      <c r="AH34" s="320"/>
      <c r="AI34" s="321"/>
      <c r="AJ34" s="320"/>
      <c r="AK34" s="321"/>
      <c r="AL34" s="320"/>
      <c r="AM34" s="84"/>
      <c r="AN34" s="401"/>
      <c r="AO34" s="86"/>
      <c r="AP34" s="417"/>
      <c r="AQ34" s="86"/>
      <c r="AR34" s="426"/>
      <c r="AS34" s="439"/>
      <c r="AT34" s="440"/>
      <c r="AU34" s="441"/>
      <c r="AV34" s="440"/>
      <c r="AW34" s="441"/>
      <c r="AX34" s="440"/>
      <c r="AY34" s="496"/>
      <c r="AZ34" s="501"/>
      <c r="BA34" s="498"/>
      <c r="BB34" s="497"/>
      <c r="BC34" s="498"/>
      <c r="BD34" s="497"/>
      <c r="BE34" s="496"/>
      <c r="BF34" s="501"/>
      <c r="BG34" s="498"/>
      <c r="BH34" s="497"/>
      <c r="BI34" s="498"/>
      <c r="BJ34" s="497"/>
      <c r="BK34" s="592"/>
      <c r="BL34" s="596"/>
      <c r="BM34" s="593"/>
      <c r="BN34" s="573"/>
      <c r="BO34" s="593"/>
      <c r="BP34" s="573"/>
      <c r="BQ34" s="722"/>
      <c r="BR34" s="748"/>
      <c r="BS34" s="725"/>
      <c r="BT34" s="723"/>
      <c r="BU34" s="725"/>
      <c r="BV34" s="723"/>
    </row>
    <row r="35" spans="1:74" ht="18.75" customHeight="1" x14ac:dyDescent="0.3">
      <c r="A35" s="299">
        <f>RANK(F35,F$5:F$53,0)</f>
        <v>31</v>
      </c>
      <c r="B35" s="95" t="s">
        <v>115</v>
      </c>
      <c r="C35" s="21" t="s">
        <v>105</v>
      </c>
      <c r="D35" s="66" t="s">
        <v>87</v>
      </c>
      <c r="E35" s="102" t="s">
        <v>48</v>
      </c>
      <c r="F35" s="123">
        <f>T35+AN35+AP35</f>
        <v>344</v>
      </c>
      <c r="G35" s="115"/>
      <c r="H35" s="134"/>
      <c r="I35" s="86"/>
      <c r="J35" s="85"/>
      <c r="K35" s="86"/>
      <c r="L35" s="85"/>
      <c r="M35" s="88"/>
      <c r="N35" s="134"/>
      <c r="O35" s="86"/>
      <c r="P35" s="85"/>
      <c r="Q35" s="86"/>
      <c r="R35" s="85"/>
      <c r="S35" s="84">
        <v>60.9</v>
      </c>
      <c r="T35" s="281">
        <v>109</v>
      </c>
      <c r="U35" s="88"/>
      <c r="V35" s="134"/>
      <c r="W35" s="88"/>
      <c r="X35" s="134"/>
      <c r="Y35" s="88"/>
      <c r="Z35" s="134"/>
      <c r="AA35" s="84"/>
      <c r="AB35" s="85"/>
      <c r="AC35" s="86"/>
      <c r="AD35" s="85"/>
      <c r="AE35" s="86"/>
      <c r="AF35" s="85"/>
      <c r="AG35" s="115"/>
      <c r="AH35" s="320"/>
      <c r="AI35" s="321"/>
      <c r="AJ35" s="320"/>
      <c r="AK35" s="321"/>
      <c r="AL35" s="320"/>
      <c r="AM35" s="84">
        <v>60.8</v>
      </c>
      <c r="AN35" s="401">
        <v>108</v>
      </c>
      <c r="AO35" s="86">
        <v>62.7</v>
      </c>
      <c r="AP35" s="417">
        <v>127</v>
      </c>
      <c r="AQ35" s="86"/>
      <c r="AR35" s="426"/>
      <c r="AS35" s="439"/>
      <c r="AT35" s="440"/>
      <c r="AU35" s="441"/>
      <c r="AV35" s="440"/>
      <c r="AW35" s="441"/>
      <c r="AX35" s="440"/>
      <c r="AY35" s="496"/>
      <c r="AZ35" s="501"/>
      <c r="BA35" s="498"/>
      <c r="BB35" s="497"/>
      <c r="BC35" s="498"/>
      <c r="BD35" s="497"/>
      <c r="BE35" s="496"/>
      <c r="BF35" s="501"/>
      <c r="BG35" s="498"/>
      <c r="BH35" s="497"/>
      <c r="BI35" s="498"/>
      <c r="BJ35" s="497"/>
      <c r="BK35" s="592"/>
      <c r="BL35" s="596"/>
      <c r="BM35" s="593"/>
      <c r="BN35" s="573"/>
      <c r="BO35" s="593"/>
      <c r="BP35" s="573"/>
      <c r="BQ35" s="722"/>
      <c r="BR35" s="748"/>
      <c r="BS35" s="725"/>
      <c r="BT35" s="723"/>
      <c r="BU35" s="725"/>
      <c r="BV35" s="723"/>
    </row>
    <row r="36" spans="1:74" ht="18.75" customHeight="1" x14ac:dyDescent="0.3">
      <c r="A36" s="388">
        <f>RANK(F36,F$5:F$53,0)</f>
        <v>32</v>
      </c>
      <c r="B36" s="95" t="s">
        <v>112</v>
      </c>
      <c r="C36" s="21" t="s">
        <v>101</v>
      </c>
      <c r="D36" s="66" t="s">
        <v>87</v>
      </c>
      <c r="E36" s="102" t="s">
        <v>48</v>
      </c>
      <c r="F36" s="123">
        <f>T36+BL36+BN36</f>
        <v>333</v>
      </c>
      <c r="G36" s="115"/>
      <c r="H36" s="134"/>
      <c r="I36" s="86"/>
      <c r="J36" s="134"/>
      <c r="K36" s="86"/>
      <c r="L36" s="256"/>
      <c r="M36" s="88"/>
      <c r="N36" s="134"/>
      <c r="O36" s="86"/>
      <c r="P36" s="134"/>
      <c r="Q36" s="86"/>
      <c r="R36" s="256"/>
      <c r="S36" s="84">
        <v>62.1</v>
      </c>
      <c r="T36" s="281">
        <v>121</v>
      </c>
      <c r="U36" s="88"/>
      <c r="V36" s="134"/>
      <c r="W36" s="88"/>
      <c r="X36" s="134"/>
      <c r="Y36" s="88"/>
      <c r="Z36" s="258"/>
      <c r="AA36" s="115"/>
      <c r="AB36" s="85"/>
      <c r="AC36" s="88"/>
      <c r="AD36" s="85"/>
      <c r="AE36" s="88"/>
      <c r="AF36" s="85"/>
      <c r="AG36" s="84"/>
      <c r="AH36" s="320"/>
      <c r="AI36" s="321"/>
      <c r="AJ36" s="320"/>
      <c r="AK36" s="321"/>
      <c r="AL36" s="320"/>
      <c r="AM36" s="84"/>
      <c r="AN36" s="401"/>
      <c r="AO36" s="86"/>
      <c r="AP36" s="417"/>
      <c r="AQ36" s="86"/>
      <c r="AR36" s="426"/>
      <c r="AS36" s="439"/>
      <c r="AT36" s="440"/>
      <c r="AU36" s="441"/>
      <c r="AV36" s="440"/>
      <c r="AW36" s="441"/>
      <c r="AX36" s="440"/>
      <c r="AY36" s="496"/>
      <c r="AZ36" s="497"/>
      <c r="BA36" s="498"/>
      <c r="BB36" s="497"/>
      <c r="BC36" s="498"/>
      <c r="BD36" s="497"/>
      <c r="BE36" s="496"/>
      <c r="BF36" s="497"/>
      <c r="BG36" s="498"/>
      <c r="BH36" s="497"/>
      <c r="BI36" s="498"/>
      <c r="BJ36" s="497"/>
      <c r="BK36" s="592">
        <v>60</v>
      </c>
      <c r="BL36" s="573">
        <v>100</v>
      </c>
      <c r="BM36" s="593">
        <v>61.2</v>
      </c>
      <c r="BN36" s="573">
        <v>112</v>
      </c>
      <c r="BO36" s="593">
        <v>62.7</v>
      </c>
      <c r="BP36" s="573">
        <v>0</v>
      </c>
      <c r="BQ36" s="722"/>
      <c r="BR36" s="723"/>
      <c r="BS36" s="725"/>
      <c r="BT36" s="723"/>
      <c r="BU36" s="725"/>
      <c r="BV36" s="723"/>
    </row>
    <row r="37" spans="1:74" ht="18.75" customHeight="1" x14ac:dyDescent="0.3">
      <c r="A37" s="388">
        <f>RANK(F37,F$5:F$53,0)</f>
        <v>33</v>
      </c>
      <c r="B37" s="97" t="s">
        <v>208</v>
      </c>
      <c r="C37" s="21">
        <v>2008</v>
      </c>
      <c r="D37" s="66" t="s">
        <v>87</v>
      </c>
      <c r="E37" s="102" t="s">
        <v>91</v>
      </c>
      <c r="F37" s="123">
        <f>AN37+AP37+AR37</f>
        <v>290</v>
      </c>
      <c r="G37" s="115"/>
      <c r="H37" s="134"/>
      <c r="I37" s="86"/>
      <c r="J37" s="140"/>
      <c r="K37" s="86"/>
      <c r="L37" s="140"/>
      <c r="M37" s="88"/>
      <c r="N37" s="134"/>
      <c r="O37" s="86"/>
      <c r="P37" s="140"/>
      <c r="Q37" s="86"/>
      <c r="R37" s="140"/>
      <c r="S37" s="84"/>
      <c r="T37" s="281"/>
      <c r="U37" s="88"/>
      <c r="V37" s="268"/>
      <c r="W37" s="306"/>
      <c r="X37" s="305"/>
      <c r="Y37" s="88"/>
      <c r="Z37" s="246"/>
      <c r="AA37" s="115"/>
      <c r="AB37" s="85"/>
      <c r="AC37" s="88"/>
      <c r="AD37" s="85"/>
      <c r="AE37" s="88"/>
      <c r="AF37" s="85"/>
      <c r="AG37" s="115"/>
      <c r="AH37" s="320"/>
      <c r="AI37" s="321"/>
      <c r="AJ37" s="320"/>
      <c r="AK37" s="321"/>
      <c r="AL37" s="320"/>
      <c r="AM37" s="84">
        <v>63.9</v>
      </c>
      <c r="AN37" s="401">
        <v>139</v>
      </c>
      <c r="AO37" s="86">
        <v>65.099999999999994</v>
      </c>
      <c r="AP37" s="417">
        <v>151</v>
      </c>
      <c r="AQ37" s="86">
        <v>61</v>
      </c>
      <c r="AR37" s="426">
        <v>0</v>
      </c>
      <c r="AS37" s="439"/>
      <c r="AT37" s="440"/>
      <c r="AU37" s="441"/>
      <c r="AV37" s="440"/>
      <c r="AW37" s="441"/>
      <c r="AX37" s="440"/>
      <c r="AY37" s="506" t="s">
        <v>120</v>
      </c>
      <c r="AZ37" s="501" t="s">
        <v>57</v>
      </c>
      <c r="BA37" s="498"/>
      <c r="BB37" s="497"/>
      <c r="BC37" s="498"/>
      <c r="BD37" s="497"/>
      <c r="BE37" s="506"/>
      <c r="BF37" s="501"/>
      <c r="BG37" s="498"/>
      <c r="BH37" s="497"/>
      <c r="BI37" s="498"/>
      <c r="BJ37" s="497"/>
      <c r="BK37" s="597"/>
      <c r="BL37" s="596"/>
      <c r="BM37" s="593"/>
      <c r="BN37" s="573"/>
      <c r="BO37" s="593"/>
      <c r="BP37" s="573"/>
      <c r="BQ37" s="749"/>
      <c r="BR37" s="748"/>
      <c r="BS37" s="725"/>
      <c r="BT37" s="723"/>
      <c r="BU37" s="725"/>
      <c r="BV37" s="723"/>
    </row>
    <row r="38" spans="1:74" ht="18.75" customHeight="1" x14ac:dyDescent="0.3">
      <c r="A38" s="388">
        <f>RANK(F38,F$5:F$53,0)</f>
        <v>34</v>
      </c>
      <c r="B38" s="95" t="s">
        <v>119</v>
      </c>
      <c r="C38" s="21" t="s">
        <v>101</v>
      </c>
      <c r="D38" s="66" t="s">
        <v>114</v>
      </c>
      <c r="E38" s="102" t="s">
        <v>48</v>
      </c>
      <c r="F38" s="123">
        <f>AN38+AP38</f>
        <v>262</v>
      </c>
      <c r="G38" s="115"/>
      <c r="H38" s="134"/>
      <c r="I38" s="86"/>
      <c r="J38" s="134"/>
      <c r="K38" s="86"/>
      <c r="L38" s="134"/>
      <c r="M38" s="88"/>
      <c r="N38" s="134"/>
      <c r="O38" s="86"/>
      <c r="P38" s="134"/>
      <c r="Q38" s="86"/>
      <c r="R38" s="134"/>
      <c r="S38" s="282" t="s">
        <v>120</v>
      </c>
      <c r="T38" s="302" t="s">
        <v>57</v>
      </c>
      <c r="U38" s="88"/>
      <c r="V38" s="268"/>
      <c r="W38" s="88"/>
      <c r="X38" s="198"/>
      <c r="Y38" s="88"/>
      <c r="Z38" s="246"/>
      <c r="AA38" s="84"/>
      <c r="AB38" s="85"/>
      <c r="AC38" s="86"/>
      <c r="AD38" s="85"/>
      <c r="AE38" s="86"/>
      <c r="AF38" s="85"/>
      <c r="AG38" s="84"/>
      <c r="AH38" s="320"/>
      <c r="AI38" s="321"/>
      <c r="AJ38" s="320"/>
      <c r="AK38" s="321"/>
      <c r="AL38" s="320"/>
      <c r="AM38" s="411">
        <v>62.7</v>
      </c>
      <c r="AN38" s="402">
        <v>127</v>
      </c>
      <c r="AO38" s="86">
        <v>63.5</v>
      </c>
      <c r="AP38" s="417">
        <v>135</v>
      </c>
      <c r="AQ38" s="86"/>
      <c r="AR38" s="426"/>
      <c r="AS38" s="446"/>
      <c r="AT38" s="445"/>
      <c r="AU38" s="441"/>
      <c r="AV38" s="440"/>
      <c r="AW38" s="441"/>
      <c r="AX38" s="440"/>
      <c r="AY38" s="502"/>
      <c r="AZ38" s="501"/>
      <c r="BA38" s="498"/>
      <c r="BB38" s="497"/>
      <c r="BC38" s="498"/>
      <c r="BD38" s="497"/>
      <c r="BE38" s="502"/>
      <c r="BF38" s="501"/>
      <c r="BG38" s="498"/>
      <c r="BH38" s="497"/>
      <c r="BI38" s="498"/>
      <c r="BJ38" s="497"/>
      <c r="BK38" s="598"/>
      <c r="BL38" s="596"/>
      <c r="BM38" s="593"/>
      <c r="BN38" s="573"/>
      <c r="BO38" s="593"/>
      <c r="BP38" s="573"/>
      <c r="BQ38" s="750"/>
      <c r="BR38" s="748"/>
      <c r="BS38" s="725"/>
      <c r="BT38" s="723"/>
      <c r="BU38" s="725"/>
      <c r="BV38" s="723"/>
    </row>
    <row r="39" spans="1:74" ht="18.75" customHeight="1" x14ac:dyDescent="0.3">
      <c r="A39" s="388">
        <f>RANK(F39,F$5:F$53,0)</f>
        <v>35</v>
      </c>
      <c r="B39" s="97" t="s">
        <v>210</v>
      </c>
      <c r="C39" s="21">
        <v>2009</v>
      </c>
      <c r="D39" s="66">
        <v>1</v>
      </c>
      <c r="E39" s="102" t="s">
        <v>91</v>
      </c>
      <c r="F39" s="123">
        <f>AN39+AP39</f>
        <v>222</v>
      </c>
      <c r="G39" s="115"/>
      <c r="H39" s="134"/>
      <c r="I39" s="86"/>
      <c r="J39" s="140"/>
      <c r="K39" s="86"/>
      <c r="L39" s="140"/>
      <c r="M39" s="88"/>
      <c r="N39" s="134"/>
      <c r="O39" s="86"/>
      <c r="P39" s="140"/>
      <c r="Q39" s="86"/>
      <c r="R39" s="140"/>
      <c r="S39" s="84"/>
      <c r="T39" s="281"/>
      <c r="U39" s="88"/>
      <c r="V39" s="268"/>
      <c r="W39" s="306"/>
      <c r="X39" s="305"/>
      <c r="Y39" s="88"/>
      <c r="Z39" s="246"/>
      <c r="AA39" s="115"/>
      <c r="AB39" s="85"/>
      <c r="AC39" s="88"/>
      <c r="AD39" s="85"/>
      <c r="AE39" s="88"/>
      <c r="AF39" s="85"/>
      <c r="AG39" s="115"/>
      <c r="AH39" s="320"/>
      <c r="AI39" s="321"/>
      <c r="AJ39" s="320"/>
      <c r="AK39" s="321"/>
      <c r="AL39" s="320"/>
      <c r="AM39" s="84">
        <v>60.9</v>
      </c>
      <c r="AN39" s="401">
        <v>109</v>
      </c>
      <c r="AO39" s="86">
        <v>61.3</v>
      </c>
      <c r="AP39" s="417">
        <v>113</v>
      </c>
      <c r="AQ39" s="86"/>
      <c r="AR39" s="426"/>
      <c r="AS39" s="439"/>
      <c r="AT39" s="440"/>
      <c r="AU39" s="441"/>
      <c r="AV39" s="440"/>
      <c r="AW39" s="441"/>
      <c r="AX39" s="440"/>
      <c r="AY39" s="496"/>
      <c r="AZ39" s="497"/>
      <c r="BA39" s="498"/>
      <c r="BB39" s="497"/>
      <c r="BC39" s="498"/>
      <c r="BD39" s="497"/>
      <c r="BE39" s="496"/>
      <c r="BF39" s="497"/>
      <c r="BG39" s="498"/>
      <c r="BH39" s="497"/>
      <c r="BI39" s="498"/>
      <c r="BJ39" s="497"/>
      <c r="BK39" s="592"/>
      <c r="BL39" s="573"/>
      <c r="BM39" s="593"/>
      <c r="BN39" s="573"/>
      <c r="BO39" s="593"/>
      <c r="BP39" s="573"/>
      <c r="BQ39" s="722"/>
      <c r="BR39" s="723"/>
      <c r="BS39" s="725"/>
      <c r="BT39" s="723"/>
      <c r="BU39" s="725"/>
      <c r="BV39" s="723"/>
    </row>
    <row r="40" spans="1:74" ht="18.75" customHeight="1" x14ac:dyDescent="0.3">
      <c r="A40" s="388">
        <f>RANK(F40,F$5:F$53,0)</f>
        <v>36</v>
      </c>
      <c r="B40" s="95" t="s">
        <v>179</v>
      </c>
      <c r="C40" s="21">
        <v>2009</v>
      </c>
      <c r="D40" s="66">
        <v>1</v>
      </c>
      <c r="E40" s="102" t="s">
        <v>70</v>
      </c>
      <c r="F40" s="123">
        <f>V40+X40+Z40</f>
        <v>221</v>
      </c>
      <c r="G40" s="115"/>
      <c r="H40" s="268"/>
      <c r="I40" s="86"/>
      <c r="J40" s="258"/>
      <c r="K40" s="86"/>
      <c r="L40" s="134"/>
      <c r="M40" s="88"/>
      <c r="N40" s="268"/>
      <c r="O40" s="86"/>
      <c r="P40" s="258"/>
      <c r="Q40" s="86"/>
      <c r="R40" s="134"/>
      <c r="S40" s="84"/>
      <c r="T40" s="281"/>
      <c r="U40" s="88">
        <v>58.5</v>
      </c>
      <c r="V40" s="304">
        <v>85</v>
      </c>
      <c r="W40" s="88">
        <v>63.6</v>
      </c>
      <c r="X40" s="304">
        <v>136</v>
      </c>
      <c r="Y40" s="88">
        <v>60.5</v>
      </c>
      <c r="Z40" s="265">
        <v>0</v>
      </c>
      <c r="AA40" s="115"/>
      <c r="AB40" s="85"/>
      <c r="AC40" s="88"/>
      <c r="AD40" s="85"/>
      <c r="AE40" s="88"/>
      <c r="AF40" s="85"/>
      <c r="AG40" s="115"/>
      <c r="AH40" s="320"/>
      <c r="AI40" s="321"/>
      <c r="AJ40" s="320"/>
      <c r="AK40" s="321"/>
      <c r="AL40" s="320"/>
      <c r="AM40" s="84"/>
      <c r="AN40" s="401"/>
      <c r="AO40" s="86"/>
      <c r="AP40" s="417"/>
      <c r="AQ40" s="86"/>
      <c r="AR40" s="426"/>
      <c r="AS40" s="439"/>
      <c r="AT40" s="440"/>
      <c r="AU40" s="441"/>
      <c r="AV40" s="440"/>
      <c r="AW40" s="441"/>
      <c r="AX40" s="440"/>
      <c r="AY40" s="496"/>
      <c r="AZ40" s="497"/>
      <c r="BA40" s="498"/>
      <c r="BB40" s="497"/>
      <c r="BC40" s="498"/>
      <c r="BD40" s="497"/>
      <c r="BE40" s="496"/>
      <c r="BF40" s="497"/>
      <c r="BG40" s="498"/>
      <c r="BH40" s="497"/>
      <c r="BI40" s="498"/>
      <c r="BJ40" s="497"/>
      <c r="BK40" s="592"/>
      <c r="BL40" s="573"/>
      <c r="BM40" s="593"/>
      <c r="BN40" s="573"/>
      <c r="BO40" s="593"/>
      <c r="BP40" s="573"/>
      <c r="BQ40" s="722"/>
      <c r="BR40" s="723"/>
      <c r="BS40" s="725"/>
      <c r="BT40" s="723"/>
      <c r="BU40" s="725"/>
      <c r="BV40" s="723"/>
    </row>
    <row r="41" spans="1:74" ht="18.75" customHeight="1" x14ac:dyDescent="0.3">
      <c r="A41" s="299">
        <f>RANK(F41,F$5:F$53,0)</f>
        <v>37</v>
      </c>
      <c r="B41" s="97" t="s">
        <v>216</v>
      </c>
      <c r="C41" s="21">
        <v>2007</v>
      </c>
      <c r="D41" s="66">
        <v>1</v>
      </c>
      <c r="E41" s="102" t="s">
        <v>48</v>
      </c>
      <c r="F41" s="123">
        <f>AN41+AP41</f>
        <v>220</v>
      </c>
      <c r="G41" s="115"/>
      <c r="H41" s="134"/>
      <c r="I41" s="86"/>
      <c r="J41" s="140"/>
      <c r="K41" s="86"/>
      <c r="L41" s="140"/>
      <c r="M41" s="88"/>
      <c r="N41" s="134"/>
      <c r="O41" s="86"/>
      <c r="P41" s="140"/>
      <c r="Q41" s="86"/>
      <c r="R41" s="140"/>
      <c r="S41" s="84"/>
      <c r="T41" s="281"/>
      <c r="U41" s="88"/>
      <c r="V41" s="268"/>
      <c r="W41" s="306"/>
      <c r="X41" s="305"/>
      <c r="Y41" s="88"/>
      <c r="Z41" s="246"/>
      <c r="AA41" s="115"/>
      <c r="AB41" s="85"/>
      <c r="AC41" s="88"/>
      <c r="AD41" s="85"/>
      <c r="AE41" s="88"/>
      <c r="AF41" s="85"/>
      <c r="AG41" s="115"/>
      <c r="AH41" s="320"/>
      <c r="AI41" s="321"/>
      <c r="AJ41" s="320"/>
      <c r="AK41" s="321"/>
      <c r="AL41" s="320"/>
      <c r="AM41" s="115">
        <v>61.5</v>
      </c>
      <c r="AN41" s="401">
        <v>115</v>
      </c>
      <c r="AO41" s="86">
        <v>60.5</v>
      </c>
      <c r="AP41" s="417">
        <v>105</v>
      </c>
      <c r="AQ41" s="86"/>
      <c r="AR41" s="426"/>
      <c r="AS41" s="443"/>
      <c r="AT41" s="440"/>
      <c r="AU41" s="441"/>
      <c r="AV41" s="440"/>
      <c r="AW41" s="441"/>
      <c r="AX41" s="440"/>
      <c r="AY41" s="500"/>
      <c r="AZ41" s="497"/>
      <c r="BA41" s="498"/>
      <c r="BB41" s="497"/>
      <c r="BC41" s="498"/>
      <c r="BD41" s="497"/>
      <c r="BE41" s="500"/>
      <c r="BF41" s="497"/>
      <c r="BG41" s="498"/>
      <c r="BH41" s="497"/>
      <c r="BI41" s="498"/>
      <c r="BJ41" s="497"/>
      <c r="BK41" s="595"/>
      <c r="BL41" s="573"/>
      <c r="BM41" s="593"/>
      <c r="BN41" s="573"/>
      <c r="BO41" s="593"/>
      <c r="BP41" s="573"/>
      <c r="BQ41" s="747"/>
      <c r="BR41" s="723"/>
      <c r="BS41" s="725"/>
      <c r="BT41" s="723"/>
      <c r="BU41" s="725"/>
      <c r="BV41" s="723"/>
    </row>
    <row r="42" spans="1:74" ht="18.75" customHeight="1" x14ac:dyDescent="0.3">
      <c r="A42" s="299">
        <f>RANK(F42,F$5:F$53,0)</f>
        <v>38</v>
      </c>
      <c r="B42" s="95" t="s">
        <v>176</v>
      </c>
      <c r="C42" s="21">
        <v>2009</v>
      </c>
      <c r="D42" s="66" t="s">
        <v>87</v>
      </c>
      <c r="E42" s="102" t="s">
        <v>70</v>
      </c>
      <c r="F42" s="123">
        <f>V42+X42</f>
        <v>198</v>
      </c>
      <c r="G42" s="115"/>
      <c r="H42" s="268"/>
      <c r="I42" s="86"/>
      <c r="J42" s="258"/>
      <c r="K42" s="86"/>
      <c r="L42" s="134"/>
      <c r="M42" s="88"/>
      <c r="N42" s="268"/>
      <c r="O42" s="86"/>
      <c r="P42" s="258"/>
      <c r="Q42" s="86"/>
      <c r="R42" s="134"/>
      <c r="S42" s="84"/>
      <c r="T42" s="281"/>
      <c r="U42" s="88">
        <v>61.5</v>
      </c>
      <c r="V42" s="304">
        <v>115</v>
      </c>
      <c r="W42" s="88">
        <v>58.3</v>
      </c>
      <c r="X42" s="304">
        <v>83</v>
      </c>
      <c r="Y42" s="88"/>
      <c r="Z42" s="265"/>
      <c r="AA42" s="115"/>
      <c r="AB42" s="85"/>
      <c r="AC42" s="88"/>
      <c r="AD42" s="85"/>
      <c r="AE42" s="88"/>
      <c r="AF42" s="85"/>
      <c r="AG42" s="115"/>
      <c r="AH42" s="320"/>
      <c r="AI42" s="321"/>
      <c r="AJ42" s="320"/>
      <c r="AK42" s="321"/>
      <c r="AL42" s="320"/>
      <c r="AM42" s="84"/>
      <c r="AN42" s="401"/>
      <c r="AO42" s="86"/>
      <c r="AP42" s="417"/>
      <c r="AQ42" s="86"/>
      <c r="AR42" s="426"/>
      <c r="AS42" s="439"/>
      <c r="AT42" s="440"/>
      <c r="AU42" s="441"/>
      <c r="AV42" s="440"/>
      <c r="AW42" s="441"/>
      <c r="AX42" s="440"/>
      <c r="AY42" s="496"/>
      <c r="AZ42" s="497"/>
      <c r="BA42" s="498"/>
      <c r="BB42" s="497"/>
      <c r="BC42" s="498"/>
      <c r="BD42" s="497"/>
      <c r="BE42" s="496"/>
      <c r="BF42" s="497"/>
      <c r="BG42" s="498"/>
      <c r="BH42" s="497"/>
      <c r="BI42" s="498"/>
      <c r="BJ42" s="497"/>
      <c r="BK42" s="592"/>
      <c r="BL42" s="573"/>
      <c r="BM42" s="593"/>
      <c r="BN42" s="573"/>
      <c r="BO42" s="593"/>
      <c r="BP42" s="573"/>
      <c r="BQ42" s="722"/>
      <c r="BR42" s="723"/>
      <c r="BS42" s="725"/>
      <c r="BT42" s="723"/>
      <c r="BU42" s="725"/>
      <c r="BV42" s="723"/>
    </row>
    <row r="43" spans="1:74" ht="18.75" customHeight="1" x14ac:dyDescent="0.3">
      <c r="A43" s="299">
        <f>RANK(F43,F$5:F$53,0)</f>
        <v>39</v>
      </c>
      <c r="B43" s="97" t="s">
        <v>106</v>
      </c>
      <c r="C43" s="21" t="s">
        <v>99</v>
      </c>
      <c r="D43" s="66" t="s">
        <v>87</v>
      </c>
      <c r="E43" s="102" t="s">
        <v>48</v>
      </c>
      <c r="F43" s="123">
        <f>T43</f>
        <v>140</v>
      </c>
      <c r="G43" s="115"/>
      <c r="H43" s="134"/>
      <c r="I43" s="86"/>
      <c r="J43" s="134"/>
      <c r="K43" s="86"/>
      <c r="L43" s="246"/>
      <c r="M43" s="88"/>
      <c r="N43" s="134"/>
      <c r="O43" s="86"/>
      <c r="P43" s="134"/>
      <c r="Q43" s="86"/>
      <c r="R43" s="246"/>
      <c r="S43" s="84">
        <v>64</v>
      </c>
      <c r="T43" s="281">
        <v>140</v>
      </c>
      <c r="U43" s="88"/>
      <c r="V43" s="134"/>
      <c r="W43" s="88"/>
      <c r="X43" s="268"/>
      <c r="Y43" s="88"/>
      <c r="Z43" s="265"/>
      <c r="AA43" s="115"/>
      <c r="AB43" s="85"/>
      <c r="AC43" s="88"/>
      <c r="AD43" s="85"/>
      <c r="AE43" s="88"/>
      <c r="AF43" s="85"/>
      <c r="AG43" s="191"/>
      <c r="AH43" s="323"/>
      <c r="AI43" s="321"/>
      <c r="AJ43" s="320"/>
      <c r="AK43" s="321"/>
      <c r="AL43" s="320"/>
      <c r="AM43" s="84"/>
      <c r="AN43" s="401"/>
      <c r="AO43" s="86"/>
      <c r="AP43" s="417"/>
      <c r="AQ43" s="86"/>
      <c r="AR43" s="426"/>
      <c r="AS43" s="439"/>
      <c r="AT43" s="440"/>
      <c r="AU43" s="441"/>
      <c r="AV43" s="440"/>
      <c r="AW43" s="441"/>
      <c r="AX43" s="440"/>
      <c r="AY43" s="496"/>
      <c r="AZ43" s="497"/>
      <c r="BA43" s="498"/>
      <c r="BB43" s="497"/>
      <c r="BC43" s="498"/>
      <c r="BD43" s="497"/>
      <c r="BE43" s="496"/>
      <c r="BF43" s="497"/>
      <c r="BG43" s="498"/>
      <c r="BH43" s="497"/>
      <c r="BI43" s="498"/>
      <c r="BJ43" s="497"/>
      <c r="BK43" s="592"/>
      <c r="BL43" s="573"/>
      <c r="BM43" s="593"/>
      <c r="BN43" s="573"/>
      <c r="BO43" s="593"/>
      <c r="BP43" s="573"/>
      <c r="BQ43" s="722"/>
      <c r="BR43" s="723"/>
      <c r="BS43" s="725"/>
      <c r="BT43" s="723"/>
      <c r="BU43" s="725"/>
      <c r="BV43" s="723"/>
    </row>
    <row r="44" spans="1:74" ht="18.75" customHeight="1" x14ac:dyDescent="0.3">
      <c r="A44" s="252">
        <f>RANK(F44,F$5:F$53,0)</f>
        <v>40</v>
      </c>
      <c r="B44" s="97" t="s">
        <v>108</v>
      </c>
      <c r="C44" s="21" t="s">
        <v>101</v>
      </c>
      <c r="D44" s="66" t="s">
        <v>87</v>
      </c>
      <c r="E44" s="102" t="s">
        <v>48</v>
      </c>
      <c r="F44" s="569">
        <f>T44</f>
        <v>136</v>
      </c>
      <c r="G44" s="189"/>
      <c r="H44" s="192"/>
      <c r="I44" s="189"/>
      <c r="J44" s="192"/>
      <c r="K44" s="86"/>
      <c r="L44" s="85"/>
      <c r="M44" s="189"/>
      <c r="N44" s="192"/>
      <c r="O44" s="189"/>
      <c r="P44" s="192"/>
      <c r="Q44" s="86"/>
      <c r="R44" s="85"/>
      <c r="S44" s="84">
        <v>63.6</v>
      </c>
      <c r="T44" s="281">
        <v>136</v>
      </c>
      <c r="U44" s="88"/>
      <c r="V44" s="134"/>
      <c r="W44" s="88"/>
      <c r="X44" s="259"/>
      <c r="Y44" s="88"/>
      <c r="Z44" s="265"/>
      <c r="AA44" s="115"/>
      <c r="AB44" s="85"/>
      <c r="AC44" s="88"/>
      <c r="AD44" s="85"/>
      <c r="AE44" s="88"/>
      <c r="AF44" s="85"/>
      <c r="AG44" s="115"/>
      <c r="AH44" s="320"/>
      <c r="AI44" s="321"/>
      <c r="AJ44" s="320"/>
      <c r="AK44" s="321"/>
      <c r="AL44" s="320"/>
      <c r="AM44" s="84"/>
      <c r="AN44" s="401"/>
      <c r="AO44" s="86"/>
      <c r="AP44" s="417"/>
      <c r="AQ44" s="86"/>
      <c r="AR44" s="426"/>
      <c r="AS44" s="439"/>
      <c r="AT44" s="440"/>
      <c r="AU44" s="441"/>
      <c r="AV44" s="440"/>
      <c r="AW44" s="441"/>
      <c r="AX44" s="440"/>
      <c r="AY44" s="496"/>
      <c r="AZ44" s="497"/>
      <c r="BA44" s="498"/>
      <c r="BB44" s="497"/>
      <c r="BC44" s="498"/>
      <c r="BD44" s="497"/>
      <c r="BE44" s="496"/>
      <c r="BF44" s="497"/>
      <c r="BG44" s="498"/>
      <c r="BH44" s="497"/>
      <c r="BI44" s="498"/>
      <c r="BJ44" s="497"/>
      <c r="BK44" s="592"/>
      <c r="BL44" s="573"/>
      <c r="BM44" s="593"/>
      <c r="BN44" s="573"/>
      <c r="BO44" s="593"/>
      <c r="BP44" s="573"/>
      <c r="BQ44" s="722"/>
      <c r="BR44" s="723"/>
      <c r="BS44" s="725"/>
      <c r="BT44" s="723"/>
      <c r="BU44" s="725"/>
      <c r="BV44" s="723"/>
    </row>
    <row r="45" spans="1:74" ht="18.75" customHeight="1" x14ac:dyDescent="0.3">
      <c r="A45" s="252">
        <f>RANK(F45,F$5:F$53,0)</f>
        <v>41</v>
      </c>
      <c r="B45" s="97" t="s">
        <v>209</v>
      </c>
      <c r="C45" s="21">
        <v>2010</v>
      </c>
      <c r="D45" s="66" t="s">
        <v>87</v>
      </c>
      <c r="E45" s="102" t="s">
        <v>70</v>
      </c>
      <c r="F45" s="123">
        <f>AN45+AP45</f>
        <v>131</v>
      </c>
      <c r="G45" s="115"/>
      <c r="H45" s="134"/>
      <c r="I45" s="86"/>
      <c r="J45" s="140"/>
      <c r="K45" s="86"/>
      <c r="L45" s="405"/>
      <c r="M45" s="115"/>
      <c r="N45" s="134"/>
      <c r="O45" s="86"/>
      <c r="P45" s="140"/>
      <c r="Q45" s="86"/>
      <c r="R45" s="405"/>
      <c r="S45" s="84"/>
      <c r="T45" s="281"/>
      <c r="U45" s="88"/>
      <c r="V45" s="268"/>
      <c r="W45" s="306"/>
      <c r="X45" s="305"/>
      <c r="Y45" s="88"/>
      <c r="Z45" s="200"/>
      <c r="AA45" s="115"/>
      <c r="AB45" s="85"/>
      <c r="AC45" s="88"/>
      <c r="AD45" s="85"/>
      <c r="AE45" s="88"/>
      <c r="AF45" s="124"/>
      <c r="AG45" s="115"/>
      <c r="AH45" s="320"/>
      <c r="AI45" s="321"/>
      <c r="AJ45" s="320"/>
      <c r="AK45" s="321"/>
      <c r="AL45" s="322"/>
      <c r="AM45" s="84">
        <v>63.1</v>
      </c>
      <c r="AN45" s="401">
        <v>131</v>
      </c>
      <c r="AO45" s="86">
        <v>56.9</v>
      </c>
      <c r="AP45" s="417">
        <v>0</v>
      </c>
      <c r="AQ45" s="86"/>
      <c r="AR45" s="425"/>
      <c r="AS45" s="439"/>
      <c r="AT45" s="440"/>
      <c r="AU45" s="441"/>
      <c r="AV45" s="440"/>
      <c r="AW45" s="441"/>
      <c r="AX45" s="442"/>
      <c r="AY45" s="496"/>
      <c r="AZ45" s="497"/>
      <c r="BA45" s="498"/>
      <c r="BB45" s="497"/>
      <c r="BC45" s="498"/>
      <c r="BD45" s="499"/>
      <c r="BE45" s="496"/>
      <c r="BF45" s="497"/>
      <c r="BG45" s="498"/>
      <c r="BH45" s="497"/>
      <c r="BI45" s="498"/>
      <c r="BJ45" s="499"/>
      <c r="BK45" s="592"/>
      <c r="BL45" s="573"/>
      <c r="BM45" s="593"/>
      <c r="BN45" s="573"/>
      <c r="BO45" s="593"/>
      <c r="BP45" s="594"/>
      <c r="BQ45" s="722"/>
      <c r="BR45" s="723"/>
      <c r="BS45" s="725"/>
      <c r="BT45" s="723"/>
      <c r="BU45" s="725"/>
      <c r="BV45" s="746"/>
    </row>
    <row r="46" spans="1:74" ht="18.75" customHeight="1" x14ac:dyDescent="0.3">
      <c r="A46" s="252">
        <f>RANK(F46,F$5:F$53,0)</f>
        <v>42</v>
      </c>
      <c r="B46" s="95" t="s">
        <v>175</v>
      </c>
      <c r="C46" s="21">
        <v>2011</v>
      </c>
      <c r="D46" s="66">
        <v>1</v>
      </c>
      <c r="E46" s="102" t="s">
        <v>96</v>
      </c>
      <c r="F46" s="123">
        <f>V46</f>
        <v>118</v>
      </c>
      <c r="G46" s="115"/>
      <c r="H46" s="268"/>
      <c r="I46" s="86"/>
      <c r="J46" s="258"/>
      <c r="K46" s="86"/>
      <c r="L46" s="135"/>
      <c r="M46" s="115"/>
      <c r="N46" s="268"/>
      <c r="O46" s="86"/>
      <c r="P46" s="258"/>
      <c r="Q46" s="86"/>
      <c r="R46" s="135"/>
      <c r="S46" s="84"/>
      <c r="T46" s="281"/>
      <c r="U46" s="88">
        <v>61.8</v>
      </c>
      <c r="V46" s="304">
        <v>118</v>
      </c>
      <c r="W46" s="88"/>
      <c r="X46" s="134"/>
      <c r="Y46" s="88"/>
      <c r="Z46" s="266"/>
      <c r="AA46" s="115"/>
      <c r="AB46" s="85"/>
      <c r="AC46" s="88"/>
      <c r="AD46" s="85"/>
      <c r="AE46" s="88"/>
      <c r="AF46" s="124"/>
      <c r="AG46" s="115"/>
      <c r="AH46" s="320"/>
      <c r="AI46" s="321"/>
      <c r="AJ46" s="320"/>
      <c r="AK46" s="321"/>
      <c r="AL46" s="322"/>
      <c r="AM46" s="84"/>
      <c r="AN46" s="401"/>
      <c r="AO46" s="86"/>
      <c r="AP46" s="417"/>
      <c r="AQ46" s="86"/>
      <c r="AR46" s="425"/>
      <c r="AS46" s="439"/>
      <c r="AT46" s="440"/>
      <c r="AU46" s="441"/>
      <c r="AV46" s="440"/>
      <c r="AW46" s="441"/>
      <c r="AX46" s="442"/>
      <c r="AY46" s="496"/>
      <c r="AZ46" s="497"/>
      <c r="BA46" s="498"/>
      <c r="BB46" s="497"/>
      <c r="BC46" s="498"/>
      <c r="BD46" s="499"/>
      <c r="BE46" s="496"/>
      <c r="BF46" s="497"/>
      <c r="BG46" s="498"/>
      <c r="BH46" s="497"/>
      <c r="BI46" s="498"/>
      <c r="BJ46" s="499"/>
      <c r="BK46" s="592"/>
      <c r="BL46" s="573"/>
      <c r="BM46" s="593"/>
      <c r="BN46" s="573"/>
      <c r="BO46" s="593"/>
      <c r="BP46" s="594"/>
      <c r="BQ46" s="722"/>
      <c r="BR46" s="723"/>
      <c r="BS46" s="725"/>
      <c r="BT46" s="723"/>
      <c r="BU46" s="725"/>
      <c r="BV46" s="746"/>
    </row>
    <row r="47" spans="1:74" ht="18.75" customHeight="1" x14ac:dyDescent="0.3">
      <c r="A47" s="252">
        <f>RANK(F47,F$5:F$53,0)</f>
        <v>43</v>
      </c>
      <c r="B47" s="97" t="s">
        <v>217</v>
      </c>
      <c r="C47" s="21">
        <v>2010</v>
      </c>
      <c r="D47" s="66">
        <v>2</v>
      </c>
      <c r="E47" s="102" t="s">
        <v>48</v>
      </c>
      <c r="F47" s="123">
        <f>AN47</f>
        <v>109</v>
      </c>
      <c r="G47" s="115"/>
      <c r="H47" s="134"/>
      <c r="I47" s="86"/>
      <c r="J47" s="140"/>
      <c r="K47" s="86"/>
      <c r="L47" s="405"/>
      <c r="M47" s="115"/>
      <c r="N47" s="134"/>
      <c r="O47" s="86"/>
      <c r="P47" s="140"/>
      <c r="Q47" s="86"/>
      <c r="R47" s="405"/>
      <c r="S47" s="84"/>
      <c r="T47" s="281"/>
      <c r="U47" s="88"/>
      <c r="V47" s="268"/>
      <c r="W47" s="306"/>
      <c r="X47" s="305"/>
      <c r="Y47" s="88"/>
      <c r="Z47" s="200"/>
      <c r="AA47" s="115"/>
      <c r="AB47" s="85"/>
      <c r="AC47" s="88"/>
      <c r="AD47" s="85"/>
      <c r="AE47" s="88"/>
      <c r="AF47" s="124"/>
      <c r="AG47" s="115"/>
      <c r="AH47" s="320"/>
      <c r="AI47" s="321"/>
      <c r="AJ47" s="320"/>
      <c r="AK47" s="321"/>
      <c r="AL47" s="322"/>
      <c r="AM47" s="115">
        <v>60.9</v>
      </c>
      <c r="AN47" s="401">
        <v>109</v>
      </c>
      <c r="AO47" s="86"/>
      <c r="AP47" s="417"/>
      <c r="AQ47" s="86"/>
      <c r="AR47" s="425"/>
      <c r="AS47" s="443"/>
      <c r="AT47" s="440"/>
      <c r="AU47" s="441"/>
      <c r="AV47" s="440"/>
      <c r="AW47" s="441"/>
      <c r="AX47" s="442"/>
      <c r="AY47" s="500"/>
      <c r="AZ47" s="497"/>
      <c r="BA47" s="498"/>
      <c r="BB47" s="497"/>
      <c r="BC47" s="498"/>
      <c r="BD47" s="499"/>
      <c r="BE47" s="500"/>
      <c r="BF47" s="497"/>
      <c r="BG47" s="498"/>
      <c r="BH47" s="497"/>
      <c r="BI47" s="498"/>
      <c r="BJ47" s="499"/>
      <c r="BK47" s="595"/>
      <c r="BL47" s="573"/>
      <c r="BM47" s="593"/>
      <c r="BN47" s="573"/>
      <c r="BO47" s="593"/>
      <c r="BP47" s="594"/>
      <c r="BQ47" s="747"/>
      <c r="BR47" s="723"/>
      <c r="BS47" s="725"/>
      <c r="BT47" s="723"/>
      <c r="BU47" s="725"/>
      <c r="BV47" s="746"/>
    </row>
    <row r="48" spans="1:74" ht="18.75" customHeight="1" x14ac:dyDescent="0.3">
      <c r="A48" s="252">
        <f>RANK(F48,F$5:F$53,0)</f>
        <v>43</v>
      </c>
      <c r="B48" s="95" t="s">
        <v>177</v>
      </c>
      <c r="C48" s="21">
        <v>2008</v>
      </c>
      <c r="D48" s="66" t="s">
        <v>87</v>
      </c>
      <c r="E48" s="102" t="s">
        <v>70</v>
      </c>
      <c r="F48" s="123">
        <f>V48</f>
        <v>109</v>
      </c>
      <c r="G48" s="115"/>
      <c r="H48" s="268"/>
      <c r="I48" s="86"/>
      <c r="J48" s="258"/>
      <c r="K48" s="86"/>
      <c r="L48" s="135"/>
      <c r="M48" s="115"/>
      <c r="N48" s="268"/>
      <c r="O48" s="86"/>
      <c r="P48" s="258"/>
      <c r="Q48" s="86"/>
      <c r="R48" s="135"/>
      <c r="S48" s="84"/>
      <c r="T48" s="281"/>
      <c r="U48" s="88">
        <v>60.9</v>
      </c>
      <c r="V48" s="304">
        <v>109</v>
      </c>
      <c r="W48" s="306" t="s">
        <v>120</v>
      </c>
      <c r="X48" s="305" t="s">
        <v>57</v>
      </c>
      <c r="Y48" s="88"/>
      <c r="Z48" s="266"/>
      <c r="AA48" s="115"/>
      <c r="AB48" s="85"/>
      <c r="AC48" s="88"/>
      <c r="AD48" s="85"/>
      <c r="AE48" s="88"/>
      <c r="AF48" s="124"/>
      <c r="AG48" s="115"/>
      <c r="AH48" s="320"/>
      <c r="AI48" s="321"/>
      <c r="AJ48" s="320"/>
      <c r="AK48" s="321"/>
      <c r="AL48" s="322"/>
      <c r="AM48" s="84"/>
      <c r="AN48" s="401"/>
      <c r="AO48" s="86"/>
      <c r="AP48" s="417"/>
      <c r="AQ48" s="86"/>
      <c r="AR48" s="425"/>
      <c r="AS48" s="439"/>
      <c r="AT48" s="440"/>
      <c r="AU48" s="441"/>
      <c r="AV48" s="440"/>
      <c r="AW48" s="441"/>
      <c r="AX48" s="442"/>
      <c r="AY48" s="496"/>
      <c r="AZ48" s="497"/>
      <c r="BA48" s="498"/>
      <c r="BB48" s="497"/>
      <c r="BC48" s="498"/>
      <c r="BD48" s="499"/>
      <c r="BE48" s="496"/>
      <c r="BF48" s="497"/>
      <c r="BG48" s="498"/>
      <c r="BH48" s="497"/>
      <c r="BI48" s="498"/>
      <c r="BJ48" s="499"/>
      <c r="BK48" s="592"/>
      <c r="BL48" s="573"/>
      <c r="BM48" s="593"/>
      <c r="BN48" s="573"/>
      <c r="BO48" s="593"/>
      <c r="BP48" s="594"/>
      <c r="BQ48" s="722"/>
      <c r="BR48" s="723"/>
      <c r="BS48" s="725"/>
      <c r="BT48" s="723"/>
      <c r="BU48" s="725"/>
      <c r="BV48" s="746"/>
    </row>
    <row r="49" spans="1:74" ht="18.75" customHeight="1" x14ac:dyDescent="0.3">
      <c r="A49" s="252">
        <f>RANK(F49,F$5:F$53,0)</f>
        <v>45</v>
      </c>
      <c r="B49" s="113" t="s">
        <v>117</v>
      </c>
      <c r="C49" s="114" t="s">
        <v>110</v>
      </c>
      <c r="D49" s="174" t="s">
        <v>87</v>
      </c>
      <c r="E49" s="102" t="s">
        <v>48</v>
      </c>
      <c r="F49" s="123">
        <f>T49</f>
        <v>103</v>
      </c>
      <c r="G49" s="115"/>
      <c r="H49" s="134"/>
      <c r="I49" s="86"/>
      <c r="J49" s="134"/>
      <c r="K49" s="86"/>
      <c r="L49" s="135"/>
      <c r="M49" s="115"/>
      <c r="N49" s="134"/>
      <c r="O49" s="86"/>
      <c r="P49" s="134"/>
      <c r="Q49" s="86"/>
      <c r="R49" s="135"/>
      <c r="S49" s="84">
        <v>60.3</v>
      </c>
      <c r="T49" s="281">
        <v>103</v>
      </c>
      <c r="U49" s="88"/>
      <c r="V49" s="134"/>
      <c r="W49" s="88"/>
      <c r="X49" s="134"/>
      <c r="Y49" s="88"/>
      <c r="Z49" s="135"/>
      <c r="AA49" s="115"/>
      <c r="AB49" s="85"/>
      <c r="AC49" s="86"/>
      <c r="AD49" s="85"/>
      <c r="AE49" s="86"/>
      <c r="AF49" s="124"/>
      <c r="AG49" s="191"/>
      <c r="AH49" s="323"/>
      <c r="AI49" s="321"/>
      <c r="AJ49" s="320"/>
      <c r="AK49" s="321"/>
      <c r="AL49" s="322"/>
      <c r="AM49" s="84"/>
      <c r="AN49" s="401"/>
      <c r="AO49" s="86"/>
      <c r="AP49" s="417"/>
      <c r="AQ49" s="86"/>
      <c r="AR49" s="425"/>
      <c r="AS49" s="439"/>
      <c r="AT49" s="440"/>
      <c r="AU49" s="441"/>
      <c r="AV49" s="440"/>
      <c r="AW49" s="441"/>
      <c r="AX49" s="442"/>
      <c r="AY49" s="496"/>
      <c r="AZ49" s="497"/>
      <c r="BA49" s="498"/>
      <c r="BB49" s="497"/>
      <c r="BC49" s="498"/>
      <c r="BD49" s="499"/>
      <c r="BE49" s="496"/>
      <c r="BF49" s="497"/>
      <c r="BG49" s="498"/>
      <c r="BH49" s="497"/>
      <c r="BI49" s="498"/>
      <c r="BJ49" s="499"/>
      <c r="BK49" s="592"/>
      <c r="BL49" s="573"/>
      <c r="BM49" s="593"/>
      <c r="BN49" s="573"/>
      <c r="BO49" s="593"/>
      <c r="BP49" s="594"/>
      <c r="BQ49" s="722"/>
      <c r="BR49" s="723"/>
      <c r="BS49" s="725"/>
      <c r="BT49" s="723"/>
      <c r="BU49" s="725"/>
      <c r="BV49" s="746"/>
    </row>
    <row r="50" spans="1:74" ht="18.75" customHeight="1" x14ac:dyDescent="0.3">
      <c r="A50" s="252">
        <f>RANK(F50,F$5:F$53,0)</f>
        <v>46</v>
      </c>
      <c r="B50" s="95" t="s">
        <v>178</v>
      </c>
      <c r="C50" s="21">
        <v>2009</v>
      </c>
      <c r="D50" s="66">
        <v>1</v>
      </c>
      <c r="E50" s="102" t="s">
        <v>96</v>
      </c>
      <c r="F50" s="123">
        <f>V50</f>
        <v>97</v>
      </c>
      <c r="G50" s="115"/>
      <c r="H50" s="268"/>
      <c r="I50" s="86"/>
      <c r="J50" s="258"/>
      <c r="K50" s="86"/>
      <c r="L50" s="135"/>
      <c r="M50" s="115"/>
      <c r="N50" s="268"/>
      <c r="O50" s="86"/>
      <c r="P50" s="258"/>
      <c r="Q50" s="86"/>
      <c r="R50" s="135"/>
      <c r="S50" s="84"/>
      <c r="T50" s="281"/>
      <c r="U50" s="88">
        <v>59.7</v>
      </c>
      <c r="V50" s="304">
        <v>97</v>
      </c>
      <c r="W50" s="88"/>
      <c r="X50" s="134"/>
      <c r="Y50" s="88"/>
      <c r="Z50" s="266"/>
      <c r="AA50" s="115"/>
      <c r="AB50" s="85"/>
      <c r="AC50" s="88"/>
      <c r="AD50" s="85"/>
      <c r="AE50" s="88"/>
      <c r="AF50" s="124"/>
      <c r="AG50" s="115"/>
      <c r="AH50" s="320"/>
      <c r="AI50" s="321"/>
      <c r="AJ50" s="320"/>
      <c r="AK50" s="321"/>
      <c r="AL50" s="322"/>
      <c r="AM50" s="84"/>
      <c r="AN50" s="401"/>
      <c r="AO50" s="86"/>
      <c r="AP50" s="417"/>
      <c r="AQ50" s="86"/>
      <c r="AR50" s="425"/>
      <c r="AS50" s="439"/>
      <c r="AT50" s="440"/>
      <c r="AU50" s="441"/>
      <c r="AV50" s="440"/>
      <c r="AW50" s="441"/>
      <c r="AX50" s="442"/>
      <c r="AY50" s="496"/>
      <c r="AZ50" s="497"/>
      <c r="BA50" s="498"/>
      <c r="BB50" s="497"/>
      <c r="BC50" s="498"/>
      <c r="BD50" s="499"/>
      <c r="BE50" s="496"/>
      <c r="BF50" s="497"/>
      <c r="BG50" s="498"/>
      <c r="BH50" s="497"/>
      <c r="BI50" s="498"/>
      <c r="BJ50" s="499"/>
      <c r="BK50" s="592"/>
      <c r="BL50" s="573"/>
      <c r="BM50" s="593"/>
      <c r="BN50" s="573"/>
      <c r="BO50" s="593"/>
      <c r="BP50" s="594"/>
      <c r="BQ50" s="722"/>
      <c r="BR50" s="723"/>
      <c r="BS50" s="725"/>
      <c r="BT50" s="723"/>
      <c r="BU50" s="725"/>
      <c r="BV50" s="746"/>
    </row>
    <row r="51" spans="1:74" ht="18.75" customHeight="1" x14ac:dyDescent="0.3">
      <c r="A51" s="409">
        <f>RANK(F51,F$5:F$53,0)</f>
        <v>47</v>
      </c>
      <c r="B51" s="97" t="s">
        <v>213</v>
      </c>
      <c r="C51" s="21">
        <v>2010</v>
      </c>
      <c r="D51" s="66" t="s">
        <v>87</v>
      </c>
      <c r="E51" s="102" t="s">
        <v>75</v>
      </c>
      <c r="F51" s="123">
        <f>AN51+AP51</f>
        <v>95</v>
      </c>
      <c r="G51" s="115"/>
      <c r="H51" s="134"/>
      <c r="I51" s="86"/>
      <c r="J51" s="140"/>
      <c r="K51" s="86"/>
      <c r="L51" s="405"/>
      <c r="M51" s="115"/>
      <c r="N51" s="134"/>
      <c r="O51" s="86"/>
      <c r="P51" s="140"/>
      <c r="Q51" s="86"/>
      <c r="R51" s="405"/>
      <c r="S51" s="84"/>
      <c r="T51" s="281"/>
      <c r="U51" s="88"/>
      <c r="V51" s="268"/>
      <c r="W51" s="306"/>
      <c r="X51" s="305"/>
      <c r="Y51" s="88"/>
      <c r="Z51" s="200"/>
      <c r="AA51" s="115"/>
      <c r="AB51" s="85"/>
      <c r="AC51" s="88"/>
      <c r="AD51" s="85"/>
      <c r="AE51" s="88"/>
      <c r="AF51" s="124"/>
      <c r="AG51" s="115"/>
      <c r="AH51" s="320"/>
      <c r="AI51" s="321"/>
      <c r="AJ51" s="320"/>
      <c r="AK51" s="321"/>
      <c r="AL51" s="322"/>
      <c r="AM51" s="115">
        <v>59.5</v>
      </c>
      <c r="AN51" s="401">
        <v>95</v>
      </c>
      <c r="AO51" s="86">
        <v>57.5</v>
      </c>
      <c r="AP51" s="417">
        <v>0</v>
      </c>
      <c r="AQ51" s="86"/>
      <c r="AR51" s="425"/>
      <c r="AS51" s="443"/>
      <c r="AT51" s="440"/>
      <c r="AU51" s="441"/>
      <c r="AV51" s="440"/>
      <c r="AW51" s="441"/>
      <c r="AX51" s="442"/>
      <c r="AY51" s="500"/>
      <c r="AZ51" s="497"/>
      <c r="BA51" s="498"/>
      <c r="BB51" s="497"/>
      <c r="BC51" s="498"/>
      <c r="BD51" s="499"/>
      <c r="BE51" s="500"/>
      <c r="BF51" s="497"/>
      <c r="BG51" s="498"/>
      <c r="BH51" s="497"/>
      <c r="BI51" s="498"/>
      <c r="BJ51" s="499"/>
      <c r="BK51" s="595"/>
      <c r="BL51" s="573"/>
      <c r="BM51" s="593"/>
      <c r="BN51" s="573"/>
      <c r="BO51" s="593"/>
      <c r="BP51" s="594"/>
      <c r="BQ51" s="747"/>
      <c r="BR51" s="723"/>
      <c r="BS51" s="725"/>
      <c r="BT51" s="723"/>
      <c r="BU51" s="725"/>
      <c r="BV51" s="746"/>
    </row>
    <row r="52" spans="1:74" ht="18.600000000000001" customHeight="1" x14ac:dyDescent="0.3">
      <c r="A52" s="252">
        <f>RANK(F52,F$5:F$53,0)</f>
        <v>48</v>
      </c>
      <c r="B52" s="95" t="s">
        <v>212</v>
      </c>
      <c r="C52" s="21">
        <v>2011</v>
      </c>
      <c r="D52" s="66">
        <v>1</v>
      </c>
      <c r="E52" s="102" t="s">
        <v>48</v>
      </c>
      <c r="F52" s="123">
        <f>AN52</f>
        <v>0</v>
      </c>
      <c r="G52" s="115"/>
      <c r="H52" s="134"/>
      <c r="I52" s="86"/>
      <c r="J52" s="140"/>
      <c r="K52" s="86"/>
      <c r="L52" s="405"/>
      <c r="M52" s="115"/>
      <c r="N52" s="134"/>
      <c r="O52" s="86"/>
      <c r="P52" s="140"/>
      <c r="Q52" s="86"/>
      <c r="R52" s="405"/>
      <c r="S52" s="84"/>
      <c r="T52" s="281"/>
      <c r="U52" s="88"/>
      <c r="V52" s="268"/>
      <c r="W52" s="306"/>
      <c r="X52" s="305"/>
      <c r="Y52" s="88"/>
      <c r="Z52" s="200"/>
      <c r="AA52" s="115"/>
      <c r="AB52" s="85"/>
      <c r="AC52" s="88"/>
      <c r="AD52" s="85"/>
      <c r="AE52" s="88"/>
      <c r="AF52" s="124"/>
      <c r="AG52" s="115"/>
      <c r="AH52" s="320"/>
      <c r="AI52" s="321"/>
      <c r="AJ52" s="320"/>
      <c r="AK52" s="321"/>
      <c r="AL52" s="322"/>
      <c r="AM52" s="115">
        <v>57.7</v>
      </c>
      <c r="AN52" s="401">
        <v>0</v>
      </c>
      <c r="AO52" s="86"/>
      <c r="AP52" s="417"/>
      <c r="AQ52" s="86"/>
      <c r="AR52" s="425"/>
      <c r="AS52" s="443"/>
      <c r="AT52" s="440"/>
      <c r="AU52" s="441"/>
      <c r="AV52" s="440"/>
      <c r="AW52" s="441"/>
      <c r="AX52" s="442"/>
      <c r="AY52" s="500"/>
      <c r="AZ52" s="497"/>
      <c r="BA52" s="498"/>
      <c r="BB52" s="497"/>
      <c r="BC52" s="498"/>
      <c r="BD52" s="499"/>
      <c r="BE52" s="500"/>
      <c r="BF52" s="497"/>
      <c r="BG52" s="498"/>
      <c r="BH52" s="497"/>
      <c r="BI52" s="498"/>
      <c r="BJ52" s="499"/>
      <c r="BK52" s="595"/>
      <c r="BL52" s="573"/>
      <c r="BM52" s="593"/>
      <c r="BN52" s="573"/>
      <c r="BO52" s="593"/>
      <c r="BP52" s="594"/>
      <c r="BQ52" s="747"/>
      <c r="BR52" s="723"/>
      <c r="BS52" s="725"/>
      <c r="BT52" s="723"/>
      <c r="BU52" s="725"/>
      <c r="BV52" s="746"/>
    </row>
    <row r="53" spans="1:74" ht="18.75" customHeight="1" x14ac:dyDescent="0.3">
      <c r="A53" s="299"/>
      <c r="B53" s="95" t="s">
        <v>180</v>
      </c>
      <c r="C53" s="21">
        <v>2009</v>
      </c>
      <c r="D53" s="66">
        <v>1</v>
      </c>
      <c r="E53" s="102" t="s">
        <v>96</v>
      </c>
      <c r="F53" s="123" t="s">
        <v>57</v>
      </c>
      <c r="G53" s="115"/>
      <c r="H53" s="268"/>
      <c r="I53" s="86"/>
      <c r="J53" s="258"/>
      <c r="K53" s="86"/>
      <c r="L53" s="134"/>
      <c r="M53" s="88"/>
      <c r="N53" s="268"/>
      <c r="O53" s="86"/>
      <c r="P53" s="258"/>
      <c r="Q53" s="86"/>
      <c r="R53" s="134"/>
      <c r="S53" s="84"/>
      <c r="T53" s="281"/>
      <c r="U53" s="306" t="s">
        <v>120</v>
      </c>
      <c r="V53" s="305" t="s">
        <v>57</v>
      </c>
      <c r="W53" s="88"/>
      <c r="X53" s="134"/>
      <c r="Y53" s="88"/>
      <c r="Z53" s="265"/>
      <c r="AA53" s="115"/>
      <c r="AB53" s="85"/>
      <c r="AC53" s="88"/>
      <c r="AD53" s="85"/>
      <c r="AE53" s="88"/>
      <c r="AF53" s="85"/>
      <c r="AG53" s="115"/>
      <c r="AH53" s="320"/>
      <c r="AI53" s="321"/>
      <c r="AJ53" s="320"/>
      <c r="AK53" s="321"/>
      <c r="AL53" s="320"/>
      <c r="AM53" s="84"/>
      <c r="AN53" s="401"/>
      <c r="AO53" s="86"/>
      <c r="AP53" s="417"/>
      <c r="AQ53" s="86"/>
      <c r="AR53" s="426"/>
      <c r="AS53" s="439"/>
      <c r="AT53" s="440"/>
      <c r="AU53" s="441"/>
      <c r="AV53" s="440"/>
      <c r="AW53" s="441"/>
      <c r="AX53" s="440"/>
      <c r="AY53" s="496"/>
      <c r="AZ53" s="497"/>
      <c r="BA53" s="498"/>
      <c r="BB53" s="497"/>
      <c r="BC53" s="498"/>
      <c r="BD53" s="497"/>
      <c r="BE53" s="496"/>
      <c r="BF53" s="497"/>
      <c r="BG53" s="498"/>
      <c r="BH53" s="497"/>
      <c r="BI53" s="498"/>
      <c r="BJ53" s="497"/>
      <c r="BK53" s="592"/>
      <c r="BL53" s="573"/>
      <c r="BM53" s="593"/>
      <c r="BN53" s="573"/>
      <c r="BO53" s="593"/>
      <c r="BP53" s="573"/>
      <c r="BQ53" s="722"/>
      <c r="BR53" s="723"/>
      <c r="BS53" s="725"/>
      <c r="BT53" s="723"/>
      <c r="BU53" s="725"/>
      <c r="BV53" s="723"/>
    </row>
    <row r="54" spans="1:74" ht="18.75" customHeight="1" thickBot="1" x14ac:dyDescent="0.35">
      <c r="A54" s="146"/>
      <c r="B54" s="150"/>
      <c r="C54" s="60"/>
      <c r="D54" s="70"/>
      <c r="E54" s="103"/>
      <c r="F54" s="125"/>
      <c r="G54" s="90"/>
      <c r="H54" s="93"/>
      <c r="I54" s="91"/>
      <c r="J54" s="93"/>
      <c r="K54" s="91"/>
      <c r="L54" s="93"/>
      <c r="M54" s="90"/>
      <c r="N54" s="93"/>
      <c r="O54" s="91"/>
      <c r="P54" s="93"/>
      <c r="Q54" s="91"/>
      <c r="R54" s="93"/>
      <c r="S54" s="90"/>
      <c r="T54" s="93"/>
      <c r="U54" s="91"/>
      <c r="V54" s="93"/>
      <c r="W54" s="91"/>
      <c r="X54" s="199"/>
      <c r="Y54" s="91"/>
      <c r="Z54" s="201"/>
      <c r="AA54" s="90"/>
      <c r="AB54" s="93"/>
      <c r="AC54" s="91"/>
      <c r="AD54" s="93"/>
      <c r="AE54" s="91"/>
      <c r="AF54" s="93"/>
      <c r="AG54" s="90"/>
      <c r="AH54" s="324"/>
      <c r="AI54" s="325"/>
      <c r="AJ54" s="324"/>
      <c r="AK54" s="325"/>
      <c r="AL54" s="324"/>
      <c r="AM54" s="90"/>
      <c r="AN54" s="403"/>
      <c r="AO54" s="91"/>
      <c r="AP54" s="418"/>
      <c r="AQ54" s="91"/>
      <c r="AR54" s="427"/>
      <c r="AS54" s="447"/>
      <c r="AT54" s="448"/>
      <c r="AU54" s="449"/>
      <c r="AV54" s="448"/>
      <c r="AW54" s="449"/>
      <c r="AX54" s="448"/>
      <c r="AY54" s="503"/>
      <c r="AZ54" s="504"/>
      <c r="BA54" s="505"/>
      <c r="BB54" s="504"/>
      <c r="BC54" s="505"/>
      <c r="BD54" s="504"/>
      <c r="BE54" s="503"/>
      <c r="BF54" s="504"/>
      <c r="BG54" s="505"/>
      <c r="BH54" s="504"/>
      <c r="BI54" s="505"/>
      <c r="BJ54" s="504"/>
      <c r="BK54" s="599"/>
      <c r="BL54" s="584"/>
      <c r="BM54" s="600"/>
      <c r="BN54" s="584"/>
      <c r="BO54" s="600"/>
      <c r="BP54" s="584"/>
      <c r="BQ54" s="751"/>
      <c r="BR54" s="737"/>
      <c r="BS54" s="752"/>
      <c r="BT54" s="737"/>
      <c r="BU54" s="752"/>
      <c r="BV54" s="737"/>
    </row>
  </sheetData>
  <sortState ref="A5:BP54">
    <sortCondition ref="A5:A54"/>
  </sortState>
  <mergeCells count="53">
    <mergeCell ref="BQ2:BV2"/>
    <mergeCell ref="BQ3:BR3"/>
    <mergeCell ref="BS3:BT3"/>
    <mergeCell ref="BU3:BV3"/>
    <mergeCell ref="BK2:BP2"/>
    <mergeCell ref="BK3:BL3"/>
    <mergeCell ref="BM3:BN3"/>
    <mergeCell ref="BO3:BP3"/>
    <mergeCell ref="AM2:AR2"/>
    <mergeCell ref="AM3:AN3"/>
    <mergeCell ref="AO3:AP3"/>
    <mergeCell ref="AQ3:AR3"/>
    <mergeCell ref="BE2:BJ2"/>
    <mergeCell ref="BE3:BF3"/>
    <mergeCell ref="BG3:BH3"/>
    <mergeCell ref="BI3:BJ3"/>
    <mergeCell ref="AS2:AX2"/>
    <mergeCell ref="AS3:AT3"/>
    <mergeCell ref="AU3:AV3"/>
    <mergeCell ref="AW3:AX3"/>
    <mergeCell ref="S2:T2"/>
    <mergeCell ref="A2:A4"/>
    <mergeCell ref="B2:D2"/>
    <mergeCell ref="B3:B4"/>
    <mergeCell ref="C3:C4"/>
    <mergeCell ref="D3:D4"/>
    <mergeCell ref="E2:E4"/>
    <mergeCell ref="F2:F4"/>
    <mergeCell ref="S3:T3"/>
    <mergeCell ref="G3:H3"/>
    <mergeCell ref="I3:J3"/>
    <mergeCell ref="K3:L3"/>
    <mergeCell ref="M2:R2"/>
    <mergeCell ref="M3:N3"/>
    <mergeCell ref="O3:P3"/>
    <mergeCell ref="Q3:R3"/>
    <mergeCell ref="G2:L2"/>
    <mergeCell ref="AY2:BD2"/>
    <mergeCell ref="AY3:AZ3"/>
    <mergeCell ref="BA3:BB3"/>
    <mergeCell ref="BC3:BD3"/>
    <mergeCell ref="U2:Z2"/>
    <mergeCell ref="U3:V3"/>
    <mergeCell ref="W3:X3"/>
    <mergeCell ref="Y3:Z3"/>
    <mergeCell ref="AG2:AL2"/>
    <mergeCell ref="AG3:AH3"/>
    <mergeCell ref="AI3:AJ3"/>
    <mergeCell ref="AK3:AL3"/>
    <mergeCell ref="AC3:AD3"/>
    <mergeCell ref="AE3:AF3"/>
    <mergeCell ref="AA2:AF2"/>
    <mergeCell ref="AA3:AB3"/>
  </mergeCells>
  <printOptions horizontalCentered="1"/>
  <pageMargins left="0.31496062992125984" right="0.31496062992125984" top="0.35433070866141736" bottom="0.35433070866141736" header="0" footer="0"/>
  <pageSetup paperSize="9" scale="90" orientation="landscape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основной</vt:lpstr>
      <vt:lpstr>подводящий</vt:lpstr>
      <vt:lpstr>ю25</vt:lpstr>
      <vt:lpstr>юниоры U25</vt:lpstr>
      <vt:lpstr>юниоры</vt:lpstr>
      <vt:lpstr>юноши</vt:lpstr>
      <vt:lpstr>основной!Область_печати</vt:lpstr>
      <vt:lpstr>подводящий!Область_печати</vt:lpstr>
      <vt:lpstr>юниоры!Область_печати</vt:lpstr>
      <vt:lpstr>'юниоры U25'!Область_печати</vt:lpstr>
      <vt:lpstr>юноши!Область_печати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2025-12-18T18:16:07Z</dcterms:modified>
</cp:coreProperties>
</file>